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03 - EVTGC - Men Con y Sin - 05-03-2023 -\"/>
    </mc:Choice>
  </mc:AlternateContent>
  <xr:revisionPtr revIDLastSave="0" documentId="8_{2896B3F0-4EE3-417A-8AB3-E496683DD656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state="hidden" r:id="rId10"/>
    <sheet name="ENTREGA S-HCP" sheetId="14" state="hidden" r:id="rId11"/>
    <sheet name="ENTREGA BONAERENSES ALB" sheetId="18" state="hidden" r:id="rId12"/>
    <sheet name="BONAERENSES CON HCP" sheetId="20" state="hidden" r:id="rId13"/>
    <sheet name="HORARIO" sheetId="16" state="hidden" r:id="rId14"/>
    <sheet name="TODOS GROSS" sheetId="15" state="hidden" r:id="rId15"/>
  </sheets>
  <calcPr calcId="191029"/>
</workbook>
</file>

<file path=xl/calcChain.xml><?xml version="1.0" encoding="utf-8"?>
<calcChain xmlns="http://schemas.openxmlformats.org/spreadsheetml/2006/main">
  <c r="AL13" i="4" l="1"/>
  <c r="AK13" i="4"/>
  <c r="AI13" i="4"/>
  <c r="AH13" i="4"/>
  <c r="AJ13" i="4" s="1"/>
  <c r="X13" i="4"/>
  <c r="AL12" i="4"/>
  <c r="AK12" i="4"/>
  <c r="AH12" i="4"/>
  <c r="AJ12" i="4" s="1"/>
  <c r="X12" i="4"/>
  <c r="AI12" i="4" s="1"/>
  <c r="F42" i="9" l="1"/>
  <c r="K27" i="4" l="1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F19" i="7" l="1"/>
  <c r="F17" i="7" l="1"/>
  <c r="F20" i="7"/>
  <c r="F15" i="7"/>
  <c r="F14" i="7"/>
  <c r="F18" i="7"/>
  <c r="F16" i="7"/>
  <c r="F9" i="9"/>
  <c r="F14" i="9"/>
  <c r="F20" i="9"/>
  <c r="F17" i="9"/>
  <c r="F26" i="9"/>
  <c r="F24" i="9"/>
  <c r="F16" i="9"/>
  <c r="F21" i="9"/>
  <c r="F28" i="9"/>
  <c r="F25" i="9"/>
  <c r="F22" i="9"/>
  <c r="F15" i="9"/>
  <c r="F18" i="9"/>
  <c r="F23" i="9"/>
  <c r="F41" i="9"/>
  <c r="F40" i="9"/>
  <c r="F44" i="9"/>
  <c r="K28" i="4"/>
  <c r="K16" i="8"/>
  <c r="K15" i="8"/>
  <c r="K14" i="8"/>
  <c r="K13" i="8"/>
  <c r="G27" i="4"/>
  <c r="H27" i="4" s="1"/>
  <c r="G26" i="4"/>
  <c r="H26" i="4" s="1"/>
  <c r="G28" i="4"/>
  <c r="H28" i="4" s="1"/>
  <c r="F10" i="6"/>
  <c r="F25" i="7"/>
  <c r="F24" i="7"/>
  <c r="F12" i="7"/>
  <c r="F10" i="7"/>
  <c r="F11" i="7"/>
  <c r="F13" i="7"/>
  <c r="F43" i="9"/>
  <c r="F39" i="9"/>
  <c r="F36" i="9"/>
  <c r="F38" i="9"/>
  <c r="F37" i="9"/>
  <c r="F30" i="9"/>
  <c r="F27" i="9"/>
  <c r="F29" i="9"/>
  <c r="F31" i="9"/>
  <c r="F19" i="9"/>
  <c r="F11" i="9"/>
  <c r="F13" i="9"/>
  <c r="F12" i="9"/>
  <c r="G16" i="8"/>
  <c r="H16" i="8" s="1"/>
  <c r="G14" i="8"/>
  <c r="H14" i="8" s="1"/>
  <c r="G15" i="8"/>
  <c r="H15" i="8" s="1"/>
  <c r="G10" i="8"/>
  <c r="H10" i="8" s="1"/>
  <c r="G11" i="8"/>
  <c r="H11" i="8" s="1"/>
  <c r="G13" i="8"/>
  <c r="H13" i="8" s="1"/>
  <c r="G12" i="8"/>
  <c r="H12" i="8" s="1"/>
  <c r="G36" i="5"/>
  <c r="H36" i="5" s="1"/>
  <c r="G35" i="5"/>
  <c r="H35" i="5" s="1"/>
  <c r="G39" i="5"/>
  <c r="H39" i="5" s="1"/>
  <c r="G40" i="5"/>
  <c r="H40" i="5" s="1"/>
  <c r="G38" i="5"/>
  <c r="H38" i="5" s="1"/>
  <c r="G34" i="5"/>
  <c r="H34" i="5" s="1"/>
  <c r="G37" i="5"/>
  <c r="H37" i="5" s="1"/>
  <c r="G28" i="5"/>
  <c r="H28" i="5" s="1"/>
  <c r="G25" i="5"/>
  <c r="H25" i="5" s="1"/>
  <c r="G26" i="5"/>
  <c r="H26" i="5" s="1"/>
  <c r="G18" i="5"/>
  <c r="H18" i="5" s="1"/>
  <c r="G19" i="5"/>
  <c r="H19" i="5" s="1"/>
  <c r="G23" i="5"/>
  <c r="H23" i="5" s="1"/>
  <c r="G20" i="5"/>
  <c r="H20" i="5" s="1"/>
  <c r="G27" i="5"/>
  <c r="H27" i="5" s="1"/>
  <c r="G29" i="5"/>
  <c r="H29" i="5" s="1"/>
  <c r="G22" i="5"/>
  <c r="H22" i="5" s="1"/>
  <c r="G24" i="5"/>
  <c r="H24" i="5" s="1"/>
  <c r="G21" i="5"/>
  <c r="H21" i="5" s="1"/>
  <c r="G15" i="5"/>
  <c r="H15" i="5" s="1"/>
  <c r="G14" i="5"/>
  <c r="H14" i="5" s="1"/>
  <c r="G17" i="5"/>
  <c r="H17" i="5" s="1"/>
  <c r="G16" i="5"/>
  <c r="H16" i="5" s="1"/>
  <c r="G13" i="5"/>
  <c r="H13" i="5" s="1"/>
  <c r="G12" i="5"/>
  <c r="H12" i="5" s="1"/>
  <c r="G11" i="5"/>
  <c r="H11" i="5" s="1"/>
  <c r="G9" i="5"/>
  <c r="H9" i="5" s="1"/>
  <c r="G10" i="5"/>
  <c r="H10" i="5" s="1"/>
  <c r="G23" i="4"/>
  <c r="H23" i="4" s="1"/>
  <c r="G25" i="4"/>
  <c r="H25" i="4" s="1"/>
  <c r="G22" i="4"/>
  <c r="H22" i="4" s="1"/>
  <c r="G21" i="4"/>
  <c r="H21" i="4" s="1"/>
  <c r="G18" i="4"/>
  <c r="H18" i="4" s="1"/>
  <c r="G24" i="4"/>
  <c r="H24" i="4" s="1"/>
  <c r="G20" i="4"/>
  <c r="H20" i="4" s="1"/>
  <c r="G19" i="4"/>
  <c r="H19" i="4" s="1"/>
  <c r="G10" i="4"/>
  <c r="H10" i="4" s="1"/>
  <c r="G12" i="4"/>
  <c r="H12" i="4" s="1"/>
  <c r="G13" i="4"/>
  <c r="H13" i="4" s="1"/>
  <c r="G14" i="4"/>
  <c r="H14" i="4" s="1"/>
  <c r="G15" i="4"/>
  <c r="H15" i="4" s="1"/>
  <c r="G17" i="4"/>
  <c r="H17" i="4" s="1"/>
  <c r="G11" i="4"/>
  <c r="H11" i="4" s="1"/>
  <c r="G16" i="4"/>
  <c r="H16" i="4" s="1"/>
  <c r="G22" i="1"/>
  <c r="H22" i="1" s="1"/>
  <c r="G23" i="1"/>
  <c r="H23" i="1" s="1"/>
  <c r="G26" i="1"/>
  <c r="H26" i="1" s="1"/>
  <c r="G24" i="1"/>
  <c r="H24" i="1" s="1"/>
  <c r="G25" i="1"/>
  <c r="H25" i="1" s="1"/>
  <c r="G21" i="1"/>
  <c r="H21" i="1" s="1"/>
  <c r="D74" i="14"/>
  <c r="B74" i="14"/>
  <c r="A74" i="14"/>
  <c r="E36" i="14"/>
  <c r="D36" i="14"/>
  <c r="C36" i="14"/>
  <c r="B36" i="14"/>
  <c r="A36" i="14"/>
  <c r="F12" i="13"/>
  <c r="E12" i="13"/>
  <c r="D12" i="13"/>
  <c r="C12" i="13"/>
  <c r="B12" i="13"/>
  <c r="A12" i="13"/>
  <c r="F11" i="13"/>
  <c r="E11" i="13"/>
  <c r="D11" i="13"/>
  <c r="C11" i="13"/>
  <c r="B11" i="13"/>
  <c r="A11" i="13"/>
  <c r="F10" i="13"/>
  <c r="E10" i="13"/>
  <c r="D10" i="13"/>
  <c r="C10" i="13"/>
  <c r="B10" i="13"/>
  <c r="A10" i="13"/>
  <c r="F9" i="13"/>
  <c r="E9" i="13"/>
  <c r="D9" i="13"/>
  <c r="C9" i="13"/>
  <c r="B9" i="13"/>
  <c r="A9" i="13"/>
  <c r="A7" i="13"/>
  <c r="E42" i="14"/>
  <c r="D42" i="14"/>
  <c r="C42" i="14"/>
  <c r="B42" i="14"/>
  <c r="A42" i="14"/>
  <c r="E30" i="14"/>
  <c r="D30" i="14"/>
  <c r="C30" i="14"/>
  <c r="B30" i="14"/>
  <c r="A30" i="14"/>
  <c r="F13" i="10" l="1"/>
  <c r="K26" i="1" l="1"/>
  <c r="K25" i="1"/>
  <c r="K24" i="1"/>
  <c r="K23" i="1"/>
  <c r="K22" i="1"/>
  <c r="K21" i="1"/>
  <c r="G12" i="13" l="1"/>
  <c r="H12" i="13" s="1"/>
  <c r="G11" i="13"/>
  <c r="G10" i="13"/>
  <c r="G9" i="13"/>
  <c r="A70" i="14"/>
  <c r="B70" i="14"/>
  <c r="D70" i="14"/>
  <c r="A71" i="14"/>
  <c r="B71" i="14"/>
  <c r="D71" i="14"/>
  <c r="A72" i="14"/>
  <c r="B72" i="14"/>
  <c r="D72" i="14"/>
  <c r="A73" i="14"/>
  <c r="B73" i="14"/>
  <c r="D73" i="14"/>
  <c r="F42" i="14"/>
  <c r="F36" i="14"/>
  <c r="F30" i="14"/>
  <c r="F18" i="14"/>
  <c r="F10" i="9"/>
  <c r="F11" i="10"/>
  <c r="F10" i="10"/>
  <c r="K12" i="8"/>
  <c r="K11" i="8"/>
  <c r="K10" i="8"/>
  <c r="K9" i="5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14" i="1"/>
  <c r="G13" i="1"/>
  <c r="H13" i="1" s="1"/>
  <c r="G12" i="1"/>
  <c r="H12" i="1" s="1"/>
  <c r="G11" i="1"/>
  <c r="H11" i="1" s="1"/>
  <c r="G10" i="1"/>
  <c r="H10" i="1" s="1"/>
  <c r="G14" i="1"/>
  <c r="H14" i="1" s="1"/>
  <c r="A54" i="14"/>
  <c r="B54" i="14"/>
  <c r="D54" i="14"/>
  <c r="A55" i="14"/>
  <c r="B55" i="14"/>
  <c r="D55" i="14"/>
  <c r="A56" i="14"/>
  <c r="B56" i="14"/>
  <c r="D56" i="14"/>
  <c r="A57" i="14"/>
  <c r="B57" i="14"/>
  <c r="D57" i="14"/>
  <c r="A58" i="14"/>
  <c r="B58" i="14"/>
  <c r="D58" i="14"/>
  <c r="A59" i="14"/>
  <c r="B59" i="14"/>
  <c r="D59" i="14"/>
  <c r="A60" i="14"/>
  <c r="B60" i="14"/>
  <c r="D60" i="14"/>
  <c r="A61" i="14"/>
  <c r="B61" i="14"/>
  <c r="D61" i="14"/>
  <c r="A62" i="14"/>
  <c r="B62" i="14"/>
  <c r="D62" i="14"/>
  <c r="A63" i="14"/>
  <c r="B63" i="14"/>
  <c r="D63" i="14"/>
  <c r="A64" i="14"/>
  <c r="B64" i="14"/>
  <c r="D64" i="14"/>
  <c r="E24" i="14" l="1"/>
  <c r="D24" i="14"/>
  <c r="C24" i="14"/>
  <c r="B24" i="14"/>
  <c r="A24" i="14"/>
  <c r="G48" i="13"/>
  <c r="G47" i="13"/>
  <c r="G41" i="13"/>
  <c r="H41" i="13" s="1"/>
  <c r="D69" i="14" l="1"/>
  <c r="B69" i="14"/>
  <c r="A69" i="14"/>
  <c r="D68" i="14"/>
  <c r="B68" i="14"/>
  <c r="A68" i="14"/>
  <c r="A66" i="14"/>
  <c r="D53" i="14"/>
  <c r="B53" i="14"/>
  <c r="A53" i="14"/>
  <c r="F12" i="10"/>
  <c r="A4" i="8" l="1"/>
  <c r="A4" i="5"/>
  <c r="A4" i="4"/>
  <c r="K39" i="5"/>
  <c r="K40" i="5"/>
  <c r="K12" i="1"/>
  <c r="K13" i="1"/>
  <c r="K35" i="5" l="1"/>
  <c r="K36" i="5"/>
  <c r="K37" i="5"/>
  <c r="K38" i="5"/>
  <c r="H48" i="13"/>
  <c r="H47" i="13"/>
  <c r="G42" i="13"/>
  <c r="H42" i="13" s="1"/>
  <c r="G36" i="13"/>
  <c r="H36" i="13" s="1"/>
  <c r="G35" i="13"/>
  <c r="H35" i="13" s="1"/>
  <c r="G30" i="13"/>
  <c r="H30" i="13" s="1"/>
  <c r="G29" i="13"/>
  <c r="H29" i="13" s="1"/>
  <c r="F18" i="10"/>
  <c r="K11" i="1" l="1"/>
  <c r="F48" i="14" l="1"/>
  <c r="F24" i="14"/>
  <c r="A4" i="6"/>
  <c r="A4" i="12" s="1"/>
  <c r="A4" i="7"/>
  <c r="A4" i="9"/>
  <c r="A1" i="7"/>
  <c r="A2" i="7"/>
  <c r="G35" i="20"/>
  <c r="H35" i="20" s="1"/>
  <c r="G34" i="20"/>
  <c r="H34" i="20" s="1"/>
  <c r="G33" i="20"/>
  <c r="H33" i="20" s="1"/>
  <c r="G32" i="20"/>
  <c r="G31" i="20"/>
  <c r="G30" i="20"/>
  <c r="G24" i="20"/>
  <c r="H24" i="20" s="1"/>
  <c r="G23" i="20"/>
  <c r="H23" i="20" s="1"/>
  <c r="G22" i="20"/>
  <c r="H22" i="20" s="1"/>
  <c r="G21" i="20"/>
  <c r="G20" i="20"/>
  <c r="G19" i="20"/>
  <c r="G55" i="20"/>
  <c r="H55" i="20" s="1"/>
  <c r="G54" i="20"/>
  <c r="H54" i="20" s="1"/>
  <c r="G53" i="20"/>
  <c r="H53" i="20" s="1"/>
  <c r="G52" i="20"/>
  <c r="G51" i="20"/>
  <c r="G50" i="20"/>
  <c r="F24" i="13"/>
  <c r="E24" i="13"/>
  <c r="D24" i="13"/>
  <c r="C24" i="13"/>
  <c r="B24" i="13"/>
  <c r="A24" i="13"/>
  <c r="F23" i="13"/>
  <c r="E23" i="13"/>
  <c r="D23" i="13"/>
  <c r="C23" i="13"/>
  <c r="B23" i="13"/>
  <c r="A23" i="13"/>
  <c r="G18" i="13"/>
  <c r="H18" i="13" s="1"/>
  <c r="G17" i="13"/>
  <c r="H17" i="13" s="1"/>
  <c r="F12" i="14" l="1"/>
  <c r="F61" i="20" l="1"/>
  <c r="E61" i="20"/>
  <c r="D61" i="20"/>
  <c r="C61" i="20"/>
  <c r="B61" i="20"/>
  <c r="A61" i="20"/>
  <c r="F60" i="20"/>
  <c r="E60" i="20"/>
  <c r="D60" i="20"/>
  <c r="C60" i="20"/>
  <c r="B60" i="20"/>
  <c r="A60" i="20"/>
  <c r="F59" i="20"/>
  <c r="E59" i="20"/>
  <c r="D59" i="20"/>
  <c r="C59" i="20"/>
  <c r="B59" i="20"/>
  <c r="A59" i="20"/>
  <c r="A57" i="20"/>
  <c r="A48" i="20"/>
  <c r="F41" i="20"/>
  <c r="E41" i="20"/>
  <c r="D41" i="20"/>
  <c r="C41" i="20"/>
  <c r="B41" i="20"/>
  <c r="A41" i="20"/>
  <c r="F40" i="20"/>
  <c r="E40" i="20"/>
  <c r="D40" i="20"/>
  <c r="C40" i="20"/>
  <c r="B40" i="20"/>
  <c r="A40" i="20"/>
  <c r="F39" i="20"/>
  <c r="E39" i="20"/>
  <c r="D39" i="20"/>
  <c r="C39" i="20"/>
  <c r="B39" i="20"/>
  <c r="A39" i="20"/>
  <c r="A37" i="20"/>
  <c r="A28" i="20"/>
  <c r="A26" i="20"/>
  <c r="A17" i="20"/>
  <c r="F15" i="20"/>
  <c r="E15" i="20"/>
  <c r="D15" i="20"/>
  <c r="C15" i="20"/>
  <c r="B15" i="20"/>
  <c r="A15" i="20"/>
  <c r="A13" i="20"/>
  <c r="A4" i="20"/>
  <c r="G12" i="20"/>
  <c r="H12" i="20" s="1"/>
  <c r="G11" i="20"/>
  <c r="H11" i="20" s="1"/>
  <c r="G10" i="20"/>
  <c r="F10" i="20"/>
  <c r="E10" i="20"/>
  <c r="D10" i="20"/>
  <c r="C10" i="20"/>
  <c r="B10" i="20"/>
  <c r="A10" i="20"/>
  <c r="G9" i="20"/>
  <c r="F9" i="20"/>
  <c r="E9" i="20"/>
  <c r="D9" i="20"/>
  <c r="C9" i="20"/>
  <c r="B9" i="20"/>
  <c r="A9" i="20"/>
  <c r="A7" i="20"/>
  <c r="A6" i="20"/>
  <c r="A5" i="20"/>
  <c r="A2" i="20"/>
  <c r="A1" i="20"/>
  <c r="E19" i="18"/>
  <c r="D19" i="18"/>
  <c r="C19" i="18"/>
  <c r="B19" i="18"/>
  <c r="A19" i="18"/>
  <c r="E18" i="18"/>
  <c r="D18" i="18"/>
  <c r="C18" i="18"/>
  <c r="B18" i="18"/>
  <c r="A18" i="18"/>
  <c r="E12" i="18"/>
  <c r="D12" i="18"/>
  <c r="C12" i="18"/>
  <c r="B12" i="18"/>
  <c r="A12" i="18"/>
  <c r="E11" i="18"/>
  <c r="D11" i="18"/>
  <c r="C11" i="18"/>
  <c r="B11" i="18"/>
  <c r="A11" i="18"/>
  <c r="E10" i="18"/>
  <c r="D10" i="18"/>
  <c r="C10" i="18"/>
  <c r="B10" i="18"/>
  <c r="A10" i="18"/>
  <c r="A16" i="18"/>
  <c r="A14" i="18"/>
  <c r="A8" i="18"/>
  <c r="A4" i="18"/>
  <c r="A6" i="18"/>
  <c r="A3" i="18"/>
  <c r="A2" i="18"/>
  <c r="A1" i="18"/>
  <c r="G23" i="13" l="1"/>
  <c r="H23" i="13" s="1"/>
  <c r="G24" i="13"/>
  <c r="H24" i="13" s="1"/>
  <c r="G40" i="20"/>
  <c r="G39" i="20"/>
  <c r="G41" i="20"/>
  <c r="G59" i="20"/>
  <c r="G61" i="20"/>
  <c r="G60" i="20"/>
  <c r="G15" i="20"/>
  <c r="K10" i="1" l="1"/>
  <c r="F40" i="13" l="1"/>
  <c r="E40" i="13"/>
  <c r="D40" i="13"/>
  <c r="C40" i="13"/>
  <c r="B40" i="13"/>
  <c r="A40" i="13"/>
  <c r="F39" i="13"/>
  <c r="E39" i="13"/>
  <c r="D39" i="13"/>
  <c r="C39" i="13"/>
  <c r="B39" i="13"/>
  <c r="A39" i="13"/>
  <c r="G40" i="13" l="1"/>
  <c r="G39" i="13"/>
  <c r="E47" i="14" l="1"/>
  <c r="E35" i="14"/>
  <c r="D35" i="14"/>
  <c r="C35" i="14"/>
  <c r="B35" i="14"/>
  <c r="A35" i="14"/>
  <c r="W12" i="9"/>
  <c r="W11" i="9"/>
  <c r="V12" i="9"/>
  <c r="V11" i="9"/>
  <c r="U12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1" i="14"/>
  <c r="D11" i="14"/>
  <c r="C11" i="14"/>
  <c r="B11" i="14"/>
  <c r="A11" i="14"/>
  <c r="E10" i="14"/>
  <c r="D10" i="14"/>
  <c r="C10" i="14"/>
  <c r="B10" i="14"/>
  <c r="A1" i="14"/>
  <c r="A6" i="6"/>
  <c r="A2" i="6"/>
  <c r="A1" i="6"/>
  <c r="A1" i="12" s="1"/>
  <c r="A6" i="7" l="1"/>
  <c r="A6" i="9"/>
  <c r="A2" i="9"/>
  <c r="A1" i="9"/>
  <c r="A1" i="5"/>
  <c r="A2" i="5"/>
  <c r="A6" i="5"/>
  <c r="K34" i="5" l="1"/>
  <c r="D52" i="14" l="1"/>
  <c r="B52" i="14"/>
  <c r="A52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5" i="13"/>
  <c r="A43" i="13"/>
  <c r="G46" i="13" l="1"/>
  <c r="G45" i="13"/>
  <c r="A34" i="13"/>
  <c r="B34" i="13"/>
  <c r="C34" i="13"/>
  <c r="D34" i="13"/>
  <c r="E34" i="13"/>
  <c r="F34" i="13"/>
  <c r="D47" i="14" l="1"/>
  <c r="C47" i="14"/>
  <c r="B47" i="14"/>
  <c r="A47" i="14"/>
  <c r="A45" i="14"/>
  <c r="A22" i="14" l="1"/>
  <c r="A20" i="14"/>
  <c r="A14" i="14"/>
  <c r="A10" i="14"/>
  <c r="A8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H1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6" i="10"/>
  <c r="A1" i="8"/>
  <c r="A2" i="8"/>
  <c r="A6" i="8"/>
  <c r="A1" i="4"/>
  <c r="A2" i="4"/>
  <c r="A6" i="4"/>
  <c r="G16" i="13" l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<sst xmlns="http://schemas.openxmlformats.org/spreadsheetml/2006/main" count="980" uniqueCount="238">
  <si>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</si>
  <si>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</si>
  <si>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</si>
  <si>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</si>
  <si>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</si>
  <si>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</si>
  <si>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</si>
  <si>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</si>
  <si>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</si>
  <si>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</si>
  <si>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</si>
  <si>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</si>
  <si>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</si>
  <si>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</si>
  <si>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</si>
  <si>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</si>
  <si>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</si>
  <si>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</si>
  <si>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</si>
  <si>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</si>
  <si>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</si>
  <si>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</si>
  <si>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</si>
  <si>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</si>
  <si>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</si>
  <si>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</si>
  <si>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</si>
  <si>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</si>
  <si>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</si>
  <si>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</si>
  <si>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</si>
  <si>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</si>
  <si>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TANDIL</t>
  </si>
  <si>
    <t>DOLORES</t>
  </si>
  <si>
    <t>VILLA GESELL</t>
  </si>
  <si>
    <t>LOCALIDAD</t>
  </si>
  <si>
    <t>HAUQUI JUAN IGNACIO</t>
  </si>
  <si>
    <t>SARASOLA FEDERICO</t>
  </si>
  <si>
    <t>SARASOLA MANUEL</t>
  </si>
  <si>
    <t>DE MARTINO AGUSTIN</t>
  </si>
  <si>
    <t>NUÑEZ EDUARDO</t>
  </si>
  <si>
    <t>ZANETTA MAXIMO</t>
  </si>
  <si>
    <t>NECOCHEA</t>
  </si>
  <si>
    <t>STIER COLLAREDA RENATA</t>
  </si>
  <si>
    <t>ACHEN ALDANA</t>
  </si>
  <si>
    <t>LEON CAMPOS IARA</t>
  </si>
  <si>
    <t>DEPREZ GRUNTZIG UMMA</t>
  </si>
  <si>
    <t>CACACE ISABELLA</t>
  </si>
  <si>
    <t>RODRIGUEZ MACIAS ISABELLA</t>
  </si>
  <si>
    <t>CRUZ COSME</t>
  </si>
  <si>
    <t>MORUA CARIAC SANTIAGO</t>
  </si>
  <si>
    <t>TOBLER GONZALO</t>
  </si>
  <si>
    <t>GIMENEZ QUIROGA GONZALO</t>
  </si>
  <si>
    <t>SPGC</t>
  </si>
  <si>
    <t>PATTI NICOLAS</t>
  </si>
  <si>
    <t>LEOFANTI RENZO</t>
  </si>
  <si>
    <t>3° GROSS</t>
  </si>
  <si>
    <t>3° NETO</t>
  </si>
  <si>
    <t>G. PUEYRREDON</t>
  </si>
  <si>
    <t>P</t>
  </si>
  <si>
    <t>GOLFISTAS INTEGRADOS</t>
  </si>
  <si>
    <t>CABALLEROS JUVENILES (Clases 98- 99- 00- 01 - 02 - 03 y 04)</t>
  </si>
  <si>
    <t>CABALLEROS MENORES (Clases 05 - 06 y 07)</t>
  </si>
  <si>
    <t>CABALLEROS MENORES DE 13 AÑOS (CLASES 10 Y POSTERIROES)</t>
  </si>
  <si>
    <t>ALBATROS - CABALLEROS CLASES 10 Y 11 -</t>
  </si>
  <si>
    <t>ALBATROS - DAMAS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</si>
  <si>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</si>
  <si>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</si>
  <si>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</si>
  <si>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</si>
  <si>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PATTI VICENTE</t>
  </si>
  <si>
    <t>MILBERG JUAN (H)</t>
  </si>
  <si>
    <t>FLÜGEL LUCAS IGNACIO</t>
  </si>
  <si>
    <t>SALANITRO TOMAS</t>
  </si>
  <si>
    <t>CERONO ENZO</t>
  </si>
  <si>
    <t>GERBINO ARAUJO THIAGO VALENTIN</t>
  </si>
  <si>
    <t>MA KARTHE PUCILLO MIA</t>
  </si>
  <si>
    <t>MORALEJO PILAR</t>
  </si>
  <si>
    <t>NGC</t>
  </si>
  <si>
    <t>CSCPGB</t>
  </si>
  <si>
    <t>GCD</t>
  </si>
  <si>
    <t>CABALLEROS MENORES DE 15 AÑOS (Clases 08 y Posteriores)</t>
  </si>
  <si>
    <t>DAMAS CATEGORIA JUVENILES Y MENORES</t>
  </si>
  <si>
    <t>DAMAS MENORES DE 15 AÑOS (Clases 08 y Posteriores)</t>
  </si>
  <si>
    <t>GCA</t>
  </si>
  <si>
    <t>GONZALEZ QUIROGA GONZALO CON 66 GOLES</t>
  </si>
  <si>
    <t>TEE DE ORO MEJOR GROSS GENERAL CABALLERS</t>
  </si>
  <si>
    <t>TEE DE ORO MEJOR GROSS GENERAL DAMAS</t>
  </si>
  <si>
    <t>SERRES SCHEFFER JOSEFINA CON 72 GOLPES</t>
  </si>
  <si>
    <t>EL VALLE DE TANDIL</t>
  </si>
  <si>
    <t>GOLF CLUB</t>
  </si>
  <si>
    <t>3° FECHA DEL RANKING</t>
  </si>
  <si>
    <t>DOMINGO 05 DE MARZO DE 2023</t>
  </si>
  <si>
    <t>MICHELLI TOMAS</t>
  </si>
  <si>
    <t>EVTGC</t>
  </si>
  <si>
    <t>FERNANDEZ FRANCISCO</t>
  </si>
  <si>
    <t>ROMERO GONZALO</t>
  </si>
  <si>
    <t>LABARTHE JOAQUIN</t>
  </si>
  <si>
    <t>MARTIN IARA</t>
  </si>
  <si>
    <t>CMDP</t>
  </si>
  <si>
    <t>RAMPOLDI SARA ALESSIA</t>
  </si>
  <si>
    <t>OLIVERI ANGELINA</t>
  </si>
  <si>
    <t>SERRES SCHEFFER JOSEFINA</t>
  </si>
  <si>
    <t>POLITA NUÑEZ MAITE</t>
  </si>
  <si>
    <t>ERRECART GIMENA</t>
  </si>
  <si>
    <t>MDPGC</t>
  </si>
  <si>
    <t>BERCHOT TOMAS</t>
  </si>
  <si>
    <t>REPETTO JUAN CRUZ</t>
  </si>
  <si>
    <t>TGC</t>
  </si>
  <si>
    <t>PEREZ SANTANDREA FERMIN</t>
  </si>
  <si>
    <t>LEOFANTI DANTE SALVADOR</t>
  </si>
  <si>
    <t>SAFE FRANCO</t>
  </si>
  <si>
    <t>ORTALE FELIPE</t>
  </si>
  <si>
    <t>GOTI JULIO</t>
  </si>
  <si>
    <t>SARASOLA JOSE MANUEL</t>
  </si>
  <si>
    <t>CABRERA IÑAQUI</t>
  </si>
  <si>
    <t>LPSA</t>
  </si>
  <si>
    <t>SALVI BENICIO</t>
  </si>
  <si>
    <t>JARQUE TOMAS</t>
  </si>
  <si>
    <t>DATOLA SANTINO</t>
  </si>
  <si>
    <t>GRANDINETTI ANTONIO</t>
  </si>
  <si>
    <t>LUCHETTA VALENTIN</t>
  </si>
  <si>
    <t>CARACOIX PEDRO</t>
  </si>
  <si>
    <t>CEJAS SANTIAGO</t>
  </si>
  <si>
    <t>POLLERO CHRISTENSEN SIMON</t>
  </si>
  <si>
    <t>GUERENDIAIN FERMIN</t>
  </si>
  <si>
    <t>RAMPEZZOTTI BARTOLOME</t>
  </si>
  <si>
    <t>DURINGER BENJAMIN</t>
  </si>
  <si>
    <t>SALVI SANTINO</t>
  </si>
  <si>
    <t>JENKINS STEVE</t>
  </si>
  <si>
    <t>LANDI AGUSTIN</t>
  </si>
  <si>
    <t>SANTANA PEDRO</t>
  </si>
  <si>
    <t>JARQUE FELIPE</t>
  </si>
  <si>
    <t>GOTI MIGUEL</t>
  </si>
  <si>
    <t>CEJAS FEDERICO</t>
  </si>
  <si>
    <t>STGC</t>
  </si>
  <si>
    <t>PALENCIA EMILIO</t>
  </si>
  <si>
    <t>JAUNARENA FACUNDO</t>
  </si>
  <si>
    <t>MONTES JOAQUIN</t>
  </si>
  <si>
    <t>PROBICITO IGNACIO</t>
  </si>
  <si>
    <t>JUAREZ GOÑI FRANCISCO</t>
  </si>
  <si>
    <t>CRUZ AUGUSTO</t>
  </si>
  <si>
    <t>VIALI MARTIN</t>
  </si>
  <si>
    <t>COSTANTINO FELIPE VALENTIN</t>
  </si>
  <si>
    <t>ALEMAN BENJAMIN</t>
  </si>
  <si>
    <t>CHAURA MAXIMO</t>
  </si>
  <si>
    <t>DE LA TORRE BENJAMIN</t>
  </si>
  <si>
    <t>DO COBO MAXIMO</t>
  </si>
  <si>
    <t>MAYORANO ISABELLA</t>
  </si>
  <si>
    <t>ML</t>
  </si>
  <si>
    <t>CASTRO SANTINO</t>
  </si>
  <si>
    <t>HAUQUI MANUEL</t>
  </si>
  <si>
    <t>PARASUCO AXEL GONZALO</t>
  </si>
  <si>
    <t>MONTENEGRO GIL BENJAMIN</t>
  </si>
  <si>
    <t>CHOCO HIPOLITO</t>
  </si>
  <si>
    <t>PUENTE BALTAZAR</t>
  </si>
  <si>
    <t>ALVAREZ RAMIRO</t>
  </si>
  <si>
    <t>VGGC</t>
  </si>
  <si>
    <t>MASTROVITO FRANCISCO</t>
  </si>
  <si>
    <t>MORELLO JUAN</t>
  </si>
  <si>
    <t>MA KARTHE FRANCISCO</t>
  </si>
  <si>
    <t>FALCON PERRETTI ORESTE JONAS</t>
  </si>
  <si>
    <t>DESCOTTE TOMAS</t>
  </si>
  <si>
    <t>HARDOY MARTIN</t>
  </si>
  <si>
    <t>LAGOS TOMAS</t>
  </si>
  <si>
    <t>SIGILLITO LOB ADOLFO</t>
  </si>
  <si>
    <t>MUNAR FELIX</t>
  </si>
  <si>
    <t>GUERENDIAIN CLEMENTE</t>
  </si>
  <si>
    <t>BERROETA SEGUNDO</t>
  </si>
  <si>
    <t>FLORES BELLINI IGNACIO</t>
  </si>
  <si>
    <t>SIGILLITO LOB SALVADOR</t>
  </si>
  <si>
    <t>BISOGNIN CARRENO MATEO</t>
  </si>
  <si>
    <t>VALLE FELIPE</t>
  </si>
  <si>
    <t>RAMPEZZOTTI JUSTINA</t>
  </si>
  <si>
    <t>CEJAS CATALINA</t>
  </si>
  <si>
    <t>BUSTAMANTE EMILIA</t>
  </si>
  <si>
    <t>POLIFRONI CONSTANZA</t>
  </si>
  <si>
    <t>PORCEL MARGARITA</t>
  </si>
  <si>
    <t>VIOLA MAYER CHARO</t>
  </si>
  <si>
    <t>LEOFANTI BIANCA EMILIA</t>
  </si>
  <si>
    <t>TRIGO VIOLETA</t>
  </si>
  <si>
    <t>CEJAS AGOSTINA</t>
  </si>
  <si>
    <t>LAPETINA ZOE</t>
  </si>
  <si>
    <t>CANNELLI ESMERALDA</t>
  </si>
  <si>
    <t>RIVAS BAUTISTA</t>
  </si>
  <si>
    <t>CG</t>
  </si>
  <si>
    <t>JUAREZ GOÑI BENJAMIN</t>
  </si>
  <si>
    <t>MORELLO BAUTISTA</t>
  </si>
  <si>
    <t>MATHIEU HILARIO</t>
  </si>
  <si>
    <t>HAUQUI SANTIAGO</t>
  </si>
  <si>
    <t>BUSTILLO BELISARIO</t>
  </si>
  <si>
    <t>RIESGO FERNANDEZ VALENTINO</t>
  </si>
  <si>
    <t>SARASOLA PEDRO</t>
  </si>
  <si>
    <t>VIOLA MAYER LOLA</t>
  </si>
  <si>
    <t>TRIGO GUTIERREZ BENJAMIN</t>
  </si>
  <si>
    <t>HARPER TUBIO JUAN BAUTISTA</t>
  </si>
  <si>
    <t>BERIGUISTAIN VALENTINO</t>
  </si>
  <si>
    <t>RASMUSSEN OTTO ALFREDO</t>
  </si>
  <si>
    <t>ESPINAL SALVADOR</t>
  </si>
  <si>
    <t>MATHIEU TORIBIO</t>
  </si>
  <si>
    <t>RENATA PEDRO</t>
  </si>
  <si>
    <t>RODRIGUEZ FERRERO JUAN MARTIN</t>
  </si>
  <si>
    <t>CEGL</t>
  </si>
  <si>
    <t>RODRIGUEZ FERRERO SANTIAGO</t>
  </si>
  <si>
    <t>TRIGO SIMONA</t>
  </si>
  <si>
    <t>ALFONSO FELIPE</t>
  </si>
  <si>
    <t>BIONDELLI BOSSO ANGELINA</t>
  </si>
  <si>
    <t>PORCEL RENZO</t>
  </si>
  <si>
    <t>BENEDIT HIPOLITO</t>
  </si>
  <si>
    <t>HARDOY ALEJO</t>
  </si>
  <si>
    <t>DANUNZIO MATIAS</t>
  </si>
  <si>
    <t>JESPERSEN JUAN PEDRO</t>
  </si>
  <si>
    <t>KEEGAARD LISANDRO</t>
  </si>
  <si>
    <t>LONCAN JAVIER</t>
  </si>
  <si>
    <t>MORANO JUAN CRUZ</t>
  </si>
  <si>
    <t>RETTA PEDRO JOSE</t>
  </si>
  <si>
    <t>RODRIGUEZ VILLEGAS SANTIAGO</t>
  </si>
  <si>
    <t>DANIEL KATJA</t>
  </si>
  <si>
    <t>DEPREZ UMMA</t>
  </si>
  <si>
    <t>RODRIGUEZ MACIAS ISABELA</t>
  </si>
  <si>
    <t>TRIGO FELICITAS</t>
  </si>
  <si>
    <t>PORCEL ALFONSINA</t>
  </si>
  <si>
    <t>JENKINS UMA</t>
  </si>
  <si>
    <t>BIONDELLI ALLEGRA</t>
  </si>
  <si>
    <t>HCP</t>
  </si>
  <si>
    <t>ULT. 9 H.</t>
  </si>
  <si>
    <t>REPETTO</t>
  </si>
  <si>
    <t>ORTALE</t>
  </si>
  <si>
    <t>2°</t>
  </si>
  <si>
    <t>3°</t>
  </si>
  <si>
    <t>Suma</t>
  </si>
  <si>
    <t>Promedio</t>
  </si>
  <si>
    <t>Total</t>
  </si>
  <si>
    <t>Recuento</t>
  </si>
  <si>
    <r>
      <t xml:space="preserve">GOTI ALFONSO  </t>
    </r>
    <r>
      <rPr>
        <b/>
        <sz val="15"/>
        <color rgb="FF008000"/>
        <rFont val="Arial"/>
        <family val="2"/>
      </rPr>
      <t>(U. 6 H 24)</t>
    </r>
  </si>
  <si>
    <r>
      <t xml:space="preserve">CICCOLA FRANCESCO </t>
    </r>
    <r>
      <rPr>
        <b/>
        <sz val="10"/>
        <color rgb="FF008000"/>
        <rFont val="Arial"/>
        <family val="2"/>
      </rPr>
      <t>(U. 6 H 26)</t>
    </r>
  </si>
  <si>
    <r>
      <t xml:space="preserve">LAMORTE JUAN </t>
    </r>
    <r>
      <rPr>
        <b/>
        <sz val="15"/>
        <color rgb="FF008000"/>
        <rFont val="Arial"/>
        <family val="2"/>
      </rPr>
      <t>(U. 6 H 27)</t>
    </r>
  </si>
  <si>
    <r>
      <t xml:space="preserve">R. MACIAS HILARIO </t>
    </r>
    <r>
      <rPr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(U. 6 H 29)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</si>
</sst>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3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u/>
      <sz val="3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sz val="15"/>
      <color rgb="FF008000"/>
      <name val="Arial"/>
      <family val="2"/>
    </font>
    <font>
      <b/>
      <sz val="10"/>
      <color rgb="FF008000"/>
      <name val="Arial"/>
      <family val="2"/>
    </font>
    <font>
      <sz val="10"/>
      <color rgb="FF008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0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0" fillId="0" borderId="3" xfId="0" applyFont="1" applyFill="1" applyBorder="1"/>
    <xf numFmtId="0" fontId="30" fillId="0" borderId="0" xfId="0" applyFont="1" applyFill="1"/>
    <xf numFmtId="0" fontId="29" fillId="0" borderId="0" xfId="0" applyFont="1" applyFill="1" applyAlignment="1">
      <alignment horizontal="center"/>
    </xf>
    <xf numFmtId="0" fontId="28" fillId="0" borderId="0" xfId="0" applyFont="1" applyFill="1"/>
    <xf numFmtId="0" fontId="30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17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7" fillId="0" borderId="33" xfId="0" applyFont="1" applyFill="1" applyBorder="1" applyAlignment="1">
      <alignment horizontal="center"/>
    </xf>
    <xf numFmtId="0" fontId="24" fillId="0" borderId="0" xfId="0" quotePrefix="1" applyFont="1" applyFill="1"/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6" fillId="0" borderId="32" xfId="0" applyFont="1" applyFill="1" applyBorder="1"/>
    <xf numFmtId="0" fontId="11" fillId="0" borderId="33" xfId="0" applyFont="1" applyFill="1" applyBorder="1" applyAlignment="1">
      <alignment horizontal="center"/>
    </xf>
    <xf numFmtId="164" fontId="11" fillId="0" borderId="33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6" fillId="6" borderId="24" xfId="0" applyFont="1" applyFill="1" applyBorder="1"/>
    <xf numFmtId="0" fontId="6" fillId="8" borderId="24" xfId="0" applyFont="1" applyFill="1" applyBorder="1"/>
    <xf numFmtId="0" fontId="14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26" fillId="6" borderId="32" xfId="0" applyFont="1" applyFill="1" applyBorder="1"/>
    <xf numFmtId="0" fontId="8" fillId="0" borderId="33" xfId="0" quotePrefix="1" applyFont="1" applyFill="1" applyBorder="1" applyAlignment="1">
      <alignment horizontal="center"/>
    </xf>
    <xf numFmtId="0" fontId="7" fillId="0" borderId="33" xfId="0" quotePrefix="1" applyFont="1" applyFill="1" applyBorder="1" applyAlignment="1">
      <alignment horizontal="center"/>
    </xf>
    <xf numFmtId="0" fontId="7" fillId="0" borderId="35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36" xfId="0" quotePrefix="1" applyFont="1" applyBorder="1" applyAlignment="1">
      <alignment horizontal="center"/>
    </xf>
    <xf numFmtId="0" fontId="26" fillId="6" borderId="24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26" fillId="6" borderId="3" xfId="0" applyFont="1" applyFill="1" applyBorder="1"/>
    <xf numFmtId="0" fontId="7" fillId="2" borderId="12" xfId="0" quotePrefix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6" fillId="0" borderId="37" xfId="0" applyFont="1" applyFill="1" applyBorder="1"/>
    <xf numFmtId="164" fontId="7" fillId="0" borderId="3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8" xfId="0" quotePrefix="1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center"/>
    </xf>
    <xf numFmtId="0" fontId="5" fillId="0" borderId="35" xfId="0" quotePrefix="1" applyFont="1" applyFill="1" applyBorder="1" applyAlignment="1">
      <alignment horizontal="center"/>
    </xf>
    <xf numFmtId="0" fontId="26" fillId="6" borderId="37" xfId="0" applyFont="1" applyFill="1" applyBorder="1"/>
    <xf numFmtId="0" fontId="26" fillId="6" borderId="16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5" fillId="0" borderId="34" xfId="0" quotePrefix="1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3" fillId="0" borderId="0" xfId="0" applyFont="1"/>
    <xf numFmtId="0" fontId="33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7" borderId="2" xfId="0" applyFont="1" applyFill="1" applyBorder="1" applyAlignment="1">
      <alignment horizontal="center"/>
    </xf>
    <xf numFmtId="0" fontId="33" fillId="0" borderId="2" xfId="0" applyFont="1" applyBorder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3" fillId="8" borderId="2" xfId="0" applyFont="1" applyFill="1" applyBorder="1" applyAlignment="1">
      <alignment horizontal="center"/>
    </xf>
    <xf numFmtId="0" fontId="33" fillId="9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6" borderId="2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231328</xdr:colOff>
      <xdr:row>0</xdr:row>
      <xdr:rowOff>0</xdr:rowOff>
    </xdr:from>
    <xdr:to>
      <xdr:col>8</xdr:col>
      <xdr:colOff>292150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4828" y="0"/>
          <a:ext cx="958893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89386</xdr:colOff>
      <xdr:row>48</xdr:row>
      <xdr:rowOff>217715</xdr:rowOff>
    </xdr:from>
    <xdr:to>
      <xdr:col>3</xdr:col>
      <xdr:colOff>305732</xdr:colOff>
      <xdr:row>53</xdr:row>
      <xdr:rowOff>40822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0957" y="8694965"/>
          <a:ext cx="1835596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198369</xdr:colOff>
      <xdr:row>0</xdr:row>
      <xdr:rowOff>0</xdr:rowOff>
    </xdr:from>
    <xdr:to>
      <xdr:col>8</xdr:col>
      <xdr:colOff>257679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0661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258542</xdr:colOff>
      <xdr:row>0</xdr:row>
      <xdr:rowOff>0</xdr:rowOff>
    </xdr:from>
    <xdr:to>
      <xdr:col>8</xdr:col>
      <xdr:colOff>319364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3185" y="0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231324</xdr:colOff>
      <xdr:row>0</xdr:row>
      <xdr:rowOff>0</xdr:rowOff>
    </xdr:from>
    <xdr:to>
      <xdr:col>6</xdr:col>
      <xdr:colOff>541156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0074" y="0"/>
          <a:ext cx="958893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149678</xdr:colOff>
      <xdr:row>4</xdr:row>
      <xdr:rowOff>31304</xdr:rowOff>
    </xdr:from>
    <xdr:to>
      <xdr:col>5</xdr:col>
      <xdr:colOff>639730</xdr:colOff>
      <xdr:row>7</xdr:row>
      <xdr:rowOff>217715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2178" y="1310375"/>
          <a:ext cx="1252052" cy="934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155" t="s">
        <v>89</v>
      </c>
      <c r="B1" s="155"/>
      <c r="C1" s="155"/>
      <c r="D1" s="155"/>
      <c r="E1" s="155"/>
      <c r="F1" s="155"/>
      <c r="G1" s="155"/>
      <c r="H1" s="155"/>
    </row>
    <row r="2" spans="1:11" ht="23.25">
      <c r="A2" s="159" t="s">
        <v>90</v>
      </c>
      <c r="B2" s="159"/>
      <c r="C2" s="159"/>
      <c r="D2" s="159"/>
      <c r="E2" s="159"/>
      <c r="F2" s="159"/>
      <c r="G2" s="159"/>
      <c r="H2" s="159"/>
    </row>
    <row r="3" spans="1:11" ht="19.5">
      <c r="A3" s="156" t="s">
        <v>7</v>
      </c>
      <c r="B3" s="156"/>
      <c r="C3" s="156"/>
      <c r="D3" s="156"/>
      <c r="E3" s="156"/>
      <c r="F3" s="156"/>
      <c r="G3" s="156"/>
      <c r="H3" s="156"/>
    </row>
    <row r="4" spans="1:11" ht="26.25">
      <c r="A4" s="157" t="s">
        <v>91</v>
      </c>
      <c r="B4" s="157"/>
      <c r="C4" s="157"/>
      <c r="D4" s="157"/>
      <c r="E4" s="157"/>
      <c r="F4" s="157"/>
      <c r="G4" s="157"/>
      <c r="H4" s="157"/>
    </row>
    <row r="5" spans="1:11" ht="19.5">
      <c r="A5" s="158" t="s">
        <v>23</v>
      </c>
      <c r="B5" s="158"/>
      <c r="C5" s="158"/>
      <c r="D5" s="158"/>
      <c r="E5" s="158"/>
      <c r="F5" s="158"/>
      <c r="G5" s="158"/>
      <c r="H5" s="158"/>
    </row>
    <row r="6" spans="1:11" ht="19.5">
      <c r="A6" s="151" t="s">
        <v>92</v>
      </c>
      <c r="B6" s="151"/>
      <c r="C6" s="151"/>
      <c r="D6" s="151"/>
      <c r="E6" s="151"/>
      <c r="F6" s="151"/>
      <c r="G6" s="151"/>
      <c r="H6" s="151"/>
    </row>
    <row r="7" spans="1:11" ht="19.5" thickBot="1">
      <c r="A7" s="2"/>
    </row>
    <row r="8" spans="1:11" ht="19.5" thickBot="1">
      <c r="A8" s="152" t="s">
        <v>61</v>
      </c>
      <c r="B8" s="153"/>
      <c r="C8" s="153"/>
      <c r="D8" s="153"/>
      <c r="E8" s="153"/>
      <c r="F8" s="153"/>
      <c r="G8" s="153"/>
      <c r="H8" s="154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</row>
    <row r="10" spans="1:11" ht="20.25" thickBot="1">
      <c r="A10" s="89" t="s">
        <v>93</v>
      </c>
      <c r="B10" s="90" t="s">
        <v>94</v>
      </c>
      <c r="C10" s="91">
        <v>36626</v>
      </c>
      <c r="D10" s="92">
        <v>4</v>
      </c>
      <c r="E10" s="93">
        <v>35</v>
      </c>
      <c r="F10" s="94">
        <v>39</v>
      </c>
      <c r="G10" s="222">
        <f>SUM(E10:F10)</f>
        <v>74</v>
      </c>
      <c r="H10" s="96">
        <f>SUM(G10-D10)</f>
        <v>70</v>
      </c>
      <c r="I10" s="23" t="s">
        <v>15</v>
      </c>
      <c r="K10" s="20">
        <f t="shared" ref="K10:K14" si="0">(F10-D10*0.5)</f>
        <v>37</v>
      </c>
    </row>
    <row r="11" spans="1:11" ht="20.25" thickBot="1">
      <c r="A11" s="89" t="s">
        <v>95</v>
      </c>
      <c r="B11" s="90" t="s">
        <v>94</v>
      </c>
      <c r="C11" s="91">
        <v>37238</v>
      </c>
      <c r="D11" s="92">
        <v>10</v>
      </c>
      <c r="E11" s="93">
        <v>40</v>
      </c>
      <c r="F11" s="94">
        <v>42</v>
      </c>
      <c r="G11" s="222">
        <f>SUM(E11:F11)</f>
        <v>82</v>
      </c>
      <c r="H11" s="96">
        <f>SUM(G11-D11)</f>
        <v>72</v>
      </c>
      <c r="I11" s="23" t="s">
        <v>16</v>
      </c>
      <c r="K11" s="20">
        <f t="shared" si="0"/>
        <v>37</v>
      </c>
    </row>
    <row r="12" spans="1:11" ht="20.25" thickBot="1">
      <c r="A12" s="89" t="s">
        <v>75</v>
      </c>
      <c r="B12" s="90" t="s">
        <v>53</v>
      </c>
      <c r="C12" s="91">
        <v>38079</v>
      </c>
      <c r="D12" s="92">
        <v>11</v>
      </c>
      <c r="E12" s="93">
        <v>43</v>
      </c>
      <c r="F12" s="94">
        <v>41</v>
      </c>
      <c r="G12" s="95">
        <f>SUM(E12:F12)</f>
        <v>84</v>
      </c>
      <c r="H12" s="206">
        <f>SUM(G12-D12)</f>
        <v>73</v>
      </c>
      <c r="I12" s="27" t="s">
        <v>17</v>
      </c>
      <c r="K12" s="205">
        <f t="shared" si="0"/>
        <v>35.5</v>
      </c>
    </row>
    <row r="13" spans="1:11" ht="19.5">
      <c r="A13" s="89" t="s">
        <v>97</v>
      </c>
      <c r="B13" s="90" t="s">
        <v>78</v>
      </c>
      <c r="C13" s="91">
        <v>38291</v>
      </c>
      <c r="D13" s="92">
        <v>16</v>
      </c>
      <c r="E13" s="93">
        <v>45</v>
      </c>
      <c r="F13" s="94">
        <v>44</v>
      </c>
      <c r="G13" s="95">
        <f>SUM(E13:F13)</f>
        <v>89</v>
      </c>
      <c r="H13" s="96">
        <f>SUM(G13-D13)</f>
        <v>73</v>
      </c>
      <c r="K13" s="205">
        <f t="shared" si="0"/>
        <v>36</v>
      </c>
    </row>
    <row r="14" spans="1:11" ht="20.25" thickBot="1">
      <c r="A14" s="137" t="s">
        <v>96</v>
      </c>
      <c r="B14" s="138" t="s">
        <v>80</v>
      </c>
      <c r="C14" s="139">
        <v>37346</v>
      </c>
      <c r="D14" s="140">
        <v>11</v>
      </c>
      <c r="E14" s="126">
        <v>43</v>
      </c>
      <c r="F14" s="141">
        <v>47</v>
      </c>
      <c r="G14" s="142">
        <f>SUM(E14:F14)</f>
        <v>90</v>
      </c>
      <c r="H14" s="143">
        <f>SUM(G14-D14)</f>
        <v>79</v>
      </c>
      <c r="K14" s="20">
        <f t="shared" si="0"/>
        <v>41.5</v>
      </c>
    </row>
    <row r="15" spans="1:11">
      <c r="B15" s="1"/>
      <c r="C15" s="1"/>
      <c r="D15" s="1"/>
      <c r="E15" s="1"/>
      <c r="F15" s="1"/>
      <c r="G15" s="1"/>
      <c r="H15" s="1"/>
    </row>
    <row r="16" spans="1:11">
      <c r="B16" s="1"/>
      <c r="C16" s="1"/>
      <c r="D16" s="1"/>
      <c r="E16" s="1"/>
      <c r="F16" s="1"/>
      <c r="G16" s="1"/>
      <c r="H16" s="1"/>
    </row>
    <row r="17" spans="1:11">
      <c r="B17" s="1"/>
      <c r="C17" s="1"/>
      <c r="D17" s="1"/>
      <c r="E17" s="1"/>
      <c r="F17" s="1"/>
      <c r="G17" s="1"/>
      <c r="H17" s="1"/>
    </row>
    <row r="18" spans="1:11" ht="19.5" thickBot="1">
      <c r="B18" s="1"/>
      <c r="C18" s="1"/>
      <c r="D18" s="1"/>
      <c r="E18" s="1"/>
      <c r="F18" s="1"/>
      <c r="G18" s="1"/>
      <c r="H18" s="1"/>
    </row>
    <row r="19" spans="1:11" ht="20.25" thickBot="1">
      <c r="A19" s="148" t="s">
        <v>82</v>
      </c>
      <c r="B19" s="149"/>
      <c r="C19" s="149"/>
      <c r="D19" s="149"/>
      <c r="E19" s="149"/>
      <c r="F19" s="149"/>
      <c r="G19" s="149"/>
      <c r="H19" s="150"/>
    </row>
    <row r="20" spans="1:11" ht="20.25" thickBot="1">
      <c r="A20" s="4" t="s">
        <v>6</v>
      </c>
      <c r="B20" s="5" t="s">
        <v>9</v>
      </c>
      <c r="C20" s="5" t="s">
        <v>21</v>
      </c>
      <c r="D20" s="4" t="s">
        <v>1</v>
      </c>
      <c r="E20" s="4" t="s">
        <v>2</v>
      </c>
      <c r="F20" s="16" t="s">
        <v>3</v>
      </c>
      <c r="G20" s="15" t="s">
        <v>4</v>
      </c>
      <c r="H20" s="17" t="s">
        <v>5</v>
      </c>
      <c r="K20" s="50" t="s">
        <v>24</v>
      </c>
    </row>
    <row r="21" spans="1:11" ht="20.25" thickBot="1">
      <c r="A21" s="89" t="s">
        <v>98</v>
      </c>
      <c r="B21" s="90" t="s">
        <v>99</v>
      </c>
      <c r="C21" s="91">
        <v>38873</v>
      </c>
      <c r="D21" s="92">
        <v>-2</v>
      </c>
      <c r="E21" s="93">
        <v>38</v>
      </c>
      <c r="F21" s="94">
        <v>35</v>
      </c>
      <c r="G21" s="222">
        <f>SUM(E21:F21)</f>
        <v>73</v>
      </c>
      <c r="H21" s="96">
        <f>SUM(G21-D21)</f>
        <v>75</v>
      </c>
      <c r="I21" s="23" t="s">
        <v>15</v>
      </c>
      <c r="K21" s="20">
        <f t="shared" ref="K21:K27" si="1">(F21-D21*0.5)</f>
        <v>36</v>
      </c>
    </row>
    <row r="22" spans="1:11" ht="20.25" thickBot="1">
      <c r="A22" s="144" t="s">
        <v>104</v>
      </c>
      <c r="B22" s="90" t="s">
        <v>99</v>
      </c>
      <c r="C22" s="91">
        <v>38257</v>
      </c>
      <c r="D22" s="92">
        <v>5</v>
      </c>
      <c r="E22" s="93">
        <v>43</v>
      </c>
      <c r="F22" s="235">
        <v>38</v>
      </c>
      <c r="G22" s="222">
        <f>SUM(E22:F22)</f>
        <v>81</v>
      </c>
      <c r="H22" s="96">
        <f>SUM(G22-D22)</f>
        <v>76</v>
      </c>
      <c r="I22" s="23" t="s">
        <v>16</v>
      </c>
      <c r="K22" s="20">
        <f t="shared" si="1"/>
        <v>35.5</v>
      </c>
    </row>
    <row r="23" spans="1:11" ht="20.25" thickBot="1">
      <c r="A23" s="89" t="s">
        <v>103</v>
      </c>
      <c r="B23" s="90" t="s">
        <v>53</v>
      </c>
      <c r="C23" s="91">
        <v>38803</v>
      </c>
      <c r="D23" s="92">
        <v>5</v>
      </c>
      <c r="E23" s="93">
        <v>42</v>
      </c>
      <c r="F23" s="235">
        <v>39</v>
      </c>
      <c r="G23" s="95">
        <f>SUM(E23:F23)</f>
        <v>81</v>
      </c>
      <c r="H23" s="206">
        <f>SUM(G23-D23)</f>
        <v>76</v>
      </c>
      <c r="I23" s="27" t="s">
        <v>17</v>
      </c>
      <c r="K23" s="20">
        <f t="shared" si="1"/>
        <v>36.5</v>
      </c>
    </row>
    <row r="24" spans="1:11" ht="19.5">
      <c r="A24" s="89" t="s">
        <v>101</v>
      </c>
      <c r="B24" s="90" t="s">
        <v>53</v>
      </c>
      <c r="C24" s="91">
        <v>38821</v>
      </c>
      <c r="D24" s="92">
        <v>3</v>
      </c>
      <c r="E24" s="93">
        <v>42</v>
      </c>
      <c r="F24" s="94">
        <v>41</v>
      </c>
      <c r="G24" s="95">
        <f>SUM(E24:F24)</f>
        <v>83</v>
      </c>
      <c r="H24" s="96">
        <f>SUM(G24-D24)</f>
        <v>80</v>
      </c>
      <c r="K24" s="20">
        <f t="shared" si="1"/>
        <v>39.5</v>
      </c>
    </row>
    <row r="25" spans="1:11" ht="19.5">
      <c r="A25" s="89" t="s">
        <v>100</v>
      </c>
      <c r="B25" s="90" t="s">
        <v>99</v>
      </c>
      <c r="C25" s="91">
        <v>38986</v>
      </c>
      <c r="D25" s="92">
        <v>1</v>
      </c>
      <c r="E25" s="93">
        <v>40</v>
      </c>
      <c r="F25" s="94">
        <v>43</v>
      </c>
      <c r="G25" s="95">
        <f>SUM(E25:F25)</f>
        <v>83</v>
      </c>
      <c r="H25" s="96">
        <f>SUM(G25-D25)</f>
        <v>82</v>
      </c>
      <c r="K25" s="20">
        <f t="shared" si="1"/>
        <v>42.5</v>
      </c>
    </row>
    <row r="26" spans="1:11" ht="19.5">
      <c r="A26" s="89" t="s">
        <v>102</v>
      </c>
      <c r="B26" s="90" t="s">
        <v>78</v>
      </c>
      <c r="C26" s="91">
        <v>38411</v>
      </c>
      <c r="D26" s="92">
        <v>4</v>
      </c>
      <c r="E26" s="93">
        <v>45</v>
      </c>
      <c r="F26" s="94">
        <v>42</v>
      </c>
      <c r="G26" s="95">
        <f>SUM(E26:F26)</f>
        <v>87</v>
      </c>
      <c r="H26" s="96">
        <f>SUM(G26-D26)</f>
        <v>83</v>
      </c>
      <c r="K26" s="20">
        <f t="shared" si="1"/>
        <v>40</v>
      </c>
    </row>
    <row r="27" spans="1:11" ht="20.25" thickBot="1">
      <c r="A27" s="193" t="s">
        <v>45</v>
      </c>
      <c r="B27" s="138" t="s">
        <v>105</v>
      </c>
      <c r="C27" s="139">
        <v>39177</v>
      </c>
      <c r="D27" s="194" t="s">
        <v>10</v>
      </c>
      <c r="E27" s="195" t="s">
        <v>10</v>
      </c>
      <c r="F27" s="196" t="s">
        <v>10</v>
      </c>
      <c r="G27" s="197" t="s">
        <v>10</v>
      </c>
      <c r="H27" s="198" t="s">
        <v>10</v>
      </c>
    </row>
    <row r="28" spans="1:11">
      <c r="B28" s="1"/>
      <c r="C28" s="1"/>
      <c r="D28" s="1"/>
      <c r="E28" s="1"/>
      <c r="F28" s="1"/>
      <c r="G28" s="1"/>
      <c r="H28" s="1"/>
    </row>
  </sheetData>
  <sortState xmlns:xlrd2="http://schemas.microsoft.com/office/spreadsheetml/2017/richdata2" ref="A21:H27">
    <sortCondition ref="G21:G27"/>
    <sortCondition ref="F21:F27"/>
    <sortCondition ref="E21:E27"/>
  </sortState>
  <mergeCells count="8">
    <mergeCell ref="A19:H19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ignoredErrors>
    <ignoredError sqref="G21:G2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60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176" t="str">
        <f>JUV!A1</f>
        <v>EL VALLE DE TANDIL</v>
      </c>
      <c r="B1" s="176"/>
      <c r="C1" s="176"/>
      <c r="D1" s="176"/>
      <c r="E1" s="176"/>
      <c r="F1" s="176"/>
      <c r="G1" s="176"/>
      <c r="H1" s="176"/>
      <c r="I1" s="10"/>
      <c r="J1" s="35"/>
    </row>
    <row r="2" spans="1:10">
      <c r="A2" s="177" t="str">
        <f>JUV!A2</f>
        <v>GOLF CLUB</v>
      </c>
      <c r="B2" s="177"/>
      <c r="C2" s="177"/>
      <c r="D2" s="177"/>
      <c r="E2" s="177"/>
      <c r="F2" s="177"/>
      <c r="G2" s="177"/>
      <c r="H2" s="177"/>
      <c r="I2" s="10"/>
      <c r="J2" s="35"/>
    </row>
    <row r="3" spans="1:10">
      <c r="A3" s="176" t="s">
        <v>7</v>
      </c>
      <c r="B3" s="176"/>
      <c r="C3" s="176"/>
      <c r="D3" s="176"/>
      <c r="E3" s="176"/>
      <c r="F3" s="176"/>
      <c r="G3" s="176"/>
      <c r="H3" s="176"/>
      <c r="I3" s="10"/>
      <c r="J3" s="35"/>
    </row>
    <row r="4" spans="1:10">
      <c r="A4" s="178" t="s">
        <v>11</v>
      </c>
      <c r="B4" s="178"/>
      <c r="C4" s="178"/>
      <c r="D4" s="178"/>
      <c r="E4" s="178"/>
      <c r="F4" s="178"/>
      <c r="G4" s="178"/>
      <c r="H4" s="178"/>
      <c r="I4" s="10"/>
      <c r="J4" s="35"/>
    </row>
    <row r="5" spans="1:10">
      <c r="A5" s="176" t="str">
        <f>JUV!A5</f>
        <v>DOS VUELTAS DE 9 HOYOS MEDAL PLAY</v>
      </c>
      <c r="B5" s="176"/>
      <c r="C5" s="176"/>
      <c r="D5" s="176"/>
      <c r="E5" s="176"/>
      <c r="F5" s="176"/>
      <c r="G5" s="176"/>
      <c r="H5" s="176"/>
      <c r="I5" s="10"/>
      <c r="J5" s="35"/>
    </row>
    <row r="6" spans="1:10" ht="20.25" thickBot="1">
      <c r="A6" s="176" t="str">
        <f>JUV!A6</f>
        <v>DOMINGO 05 DE MARZO DE 2023</v>
      </c>
      <c r="B6" s="176"/>
      <c r="C6" s="176"/>
      <c r="D6" s="176"/>
      <c r="E6" s="176"/>
      <c r="F6" s="176"/>
      <c r="G6" s="176"/>
      <c r="H6" s="176"/>
      <c r="I6" s="10"/>
      <c r="J6" s="35"/>
    </row>
    <row r="7" spans="1:10" ht="20.25" thickBot="1">
      <c r="A7" s="179" t="str">
        <f>JUV!A19</f>
        <v>DAMAS CATEGORIA JUVENILES Y MENORES</v>
      </c>
      <c r="B7" s="180"/>
      <c r="C7" s="180"/>
      <c r="D7" s="180"/>
      <c r="E7" s="180"/>
      <c r="F7" s="180"/>
      <c r="G7" s="180"/>
      <c r="H7" s="181"/>
      <c r="I7" s="10"/>
      <c r="J7" s="35"/>
    </row>
    <row r="8" spans="1:10" ht="20.25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5"/>
    </row>
    <row r="9" spans="1:10" ht="20.100000000000001" customHeight="1" thickBot="1">
      <c r="A9" s="14" t="str">
        <f>JUV!A21</f>
        <v>MARTIN IARA</v>
      </c>
      <c r="B9" s="19" t="str">
        <f>JUV!B21</f>
        <v>CMDP</v>
      </c>
      <c r="C9" s="25">
        <f>JUV!C21</f>
        <v>38873</v>
      </c>
      <c r="D9" s="20">
        <f>JUV!D21</f>
        <v>-2</v>
      </c>
      <c r="E9" s="20">
        <f>JUV!E21</f>
        <v>38</v>
      </c>
      <c r="F9" s="20">
        <f>JUV!F21</f>
        <v>35</v>
      </c>
      <c r="G9" s="20">
        <f>JUV!G21</f>
        <v>73</v>
      </c>
      <c r="H9" s="28" t="s">
        <v>10</v>
      </c>
      <c r="I9" s="11" t="s">
        <v>15</v>
      </c>
      <c r="J9" s="35"/>
    </row>
    <row r="10" spans="1:10" ht="20.100000000000001" customHeight="1" thickBot="1">
      <c r="A10" s="14" t="str">
        <f>JUV!A22</f>
        <v>ERRECART GIMENA</v>
      </c>
      <c r="B10" s="19" t="str">
        <f>JUV!B22</f>
        <v>CMDP</v>
      </c>
      <c r="C10" s="25">
        <f>JUV!C22</f>
        <v>38257</v>
      </c>
      <c r="D10" s="20">
        <f>JUV!D22</f>
        <v>5</v>
      </c>
      <c r="E10" s="20">
        <f>JUV!E22</f>
        <v>43</v>
      </c>
      <c r="F10" s="20">
        <f>JUV!F22</f>
        <v>38</v>
      </c>
      <c r="G10" s="20">
        <f>JUV!G22</f>
        <v>81</v>
      </c>
      <c r="H10" s="28" t="s">
        <v>10</v>
      </c>
      <c r="I10" s="11" t="s">
        <v>16</v>
      </c>
      <c r="J10" s="35"/>
    </row>
    <row r="11" spans="1:10" ht="20.100000000000001" customHeight="1" thickBot="1">
      <c r="A11" s="14" t="str">
        <f>JUV!A23</f>
        <v>POLITA NUÑEZ MAITE</v>
      </c>
      <c r="B11" s="19" t="str">
        <f>JUV!B23</f>
        <v>SPGC</v>
      </c>
      <c r="C11" s="25">
        <f>JUV!C23</f>
        <v>38803</v>
      </c>
      <c r="D11" s="20">
        <f>JUV!D23</f>
        <v>5</v>
      </c>
      <c r="E11" s="20">
        <f>JUV!E23</f>
        <v>42</v>
      </c>
      <c r="F11" s="20">
        <f>JUV!F23</f>
        <v>39</v>
      </c>
      <c r="G11" s="20">
        <f>JUV!G23</f>
        <v>81</v>
      </c>
      <c r="H11" s="28">
        <f>SUM(G11-D11)</f>
        <v>76</v>
      </c>
      <c r="I11" s="11" t="s">
        <v>17</v>
      </c>
      <c r="J11" s="35"/>
    </row>
    <row r="12" spans="1:10" ht="20.100000000000001" customHeight="1" thickBot="1">
      <c r="A12" s="14">
        <f>JUV!A28</f>
        <v>0</v>
      </c>
      <c r="B12" s="19">
        <f>JUV!B28</f>
        <v>0</v>
      </c>
      <c r="C12" s="25">
        <f>JUV!C28</f>
        <v>0</v>
      </c>
      <c r="D12" s="20">
        <f>JUV!D28</f>
        <v>0</v>
      </c>
      <c r="E12" s="20">
        <f>JUV!E28</f>
        <v>0</v>
      </c>
      <c r="F12" s="20">
        <f>JUV!F28</f>
        <v>0</v>
      </c>
      <c r="G12" s="20">
        <f>JUV!G28</f>
        <v>0</v>
      </c>
      <c r="H12" s="28">
        <f>SUM(G12-D12)</f>
        <v>0</v>
      </c>
      <c r="I12" s="11" t="s">
        <v>18</v>
      </c>
      <c r="J12" s="35"/>
    </row>
    <row r="13" spans="1:10" ht="20.25" thickBot="1">
      <c r="A13" s="179" t="str">
        <f>JUV!A8</f>
        <v>CABALLEROS JUVENILES (Clases 98- 99- 00- 01 - 02 - 03 y 04)</v>
      </c>
      <c r="B13" s="180"/>
      <c r="C13" s="180"/>
      <c r="D13" s="180"/>
      <c r="E13" s="180"/>
      <c r="F13" s="180"/>
      <c r="G13" s="180"/>
      <c r="H13" s="181"/>
      <c r="I13" s="1"/>
      <c r="J13" s="35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5"/>
    </row>
    <row r="15" spans="1:10" ht="20.100000000000001" customHeight="1" thickBot="1">
      <c r="A15" s="14" t="str">
        <f>JUV!A10</f>
        <v>MICHELLI TOMAS</v>
      </c>
      <c r="B15" s="19" t="str">
        <f>JUV!B10</f>
        <v>EVTGC</v>
      </c>
      <c r="C15" s="25">
        <f>JUV!C10</f>
        <v>36626</v>
      </c>
      <c r="D15" s="20">
        <f>JUV!D10</f>
        <v>4</v>
      </c>
      <c r="E15" s="20">
        <f>JUV!E10</f>
        <v>35</v>
      </c>
      <c r="F15" s="20">
        <f>JUV!F10</f>
        <v>39</v>
      </c>
      <c r="G15" s="20">
        <f>JUV!G10</f>
        <v>74</v>
      </c>
      <c r="H15" s="28" t="s">
        <v>10</v>
      </c>
      <c r="I15" s="11" t="s">
        <v>15</v>
      </c>
      <c r="J15" s="35"/>
    </row>
    <row r="16" spans="1:10" ht="20.100000000000001" customHeight="1" thickBot="1">
      <c r="A16" s="14" t="str">
        <f>JUV!A11</f>
        <v>FERNANDEZ FRANCISCO</v>
      </c>
      <c r="B16" s="19" t="str">
        <f>JUV!B11</f>
        <v>EVTGC</v>
      </c>
      <c r="C16" s="25">
        <f>JUV!C11</f>
        <v>37238</v>
      </c>
      <c r="D16" s="20">
        <f>JUV!D11</f>
        <v>10</v>
      </c>
      <c r="E16" s="20">
        <f>JUV!E11</f>
        <v>40</v>
      </c>
      <c r="F16" s="20">
        <f>JUV!F11</f>
        <v>42</v>
      </c>
      <c r="G16" s="20">
        <f>JUV!G11</f>
        <v>82</v>
      </c>
      <c r="H16" s="28" t="s">
        <v>10</v>
      </c>
      <c r="I16" s="11" t="s">
        <v>16</v>
      </c>
      <c r="J16" s="35"/>
    </row>
    <row r="17" spans="1:10" ht="20.100000000000001" customHeight="1" thickBot="1">
      <c r="A17" s="14" t="s">
        <v>74</v>
      </c>
      <c r="B17" s="19" t="s">
        <v>79</v>
      </c>
      <c r="C17" s="25">
        <v>37583</v>
      </c>
      <c r="D17" s="20">
        <v>20</v>
      </c>
      <c r="E17" s="20">
        <v>44</v>
      </c>
      <c r="F17" s="20">
        <v>47</v>
      </c>
      <c r="G17" s="20">
        <f>SUM(E17:F17)</f>
        <v>91</v>
      </c>
      <c r="H17" s="28">
        <f>SUM(G17-D17)</f>
        <v>71</v>
      </c>
      <c r="I17" s="11" t="s">
        <v>17</v>
      </c>
      <c r="J17" s="35"/>
    </row>
    <row r="18" spans="1:10" ht="20.100000000000001" customHeight="1" thickBot="1">
      <c r="A18" s="14" t="s">
        <v>75</v>
      </c>
      <c r="B18" s="19" t="s">
        <v>53</v>
      </c>
      <c r="C18" s="25">
        <v>38079</v>
      </c>
      <c r="D18" s="20">
        <v>10</v>
      </c>
      <c r="E18" s="20">
        <v>42</v>
      </c>
      <c r="F18" s="20">
        <v>41</v>
      </c>
      <c r="G18" s="20">
        <f>SUM(E18:F18)</f>
        <v>83</v>
      </c>
      <c r="H18" s="28">
        <f>SUM(G18-D18)</f>
        <v>73</v>
      </c>
      <c r="I18" s="11" t="s">
        <v>18</v>
      </c>
      <c r="J18" s="35"/>
    </row>
    <row r="19" spans="1:10" ht="20.25" hidden="1" thickBot="1">
      <c r="A19" s="179" t="e">
        <f>JUV!#REF!</f>
        <v>#REF!</v>
      </c>
      <c r="B19" s="180"/>
      <c r="C19" s="180"/>
      <c r="D19" s="180"/>
      <c r="E19" s="180"/>
      <c r="F19" s="180"/>
      <c r="G19" s="180"/>
      <c r="H19" s="181"/>
      <c r="I19" s="1"/>
      <c r="J19" s="35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5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5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5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5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5"/>
    </row>
    <row r="25" spans="1:10" ht="20.25" thickBot="1">
      <c r="A25" s="179" t="str">
        <f>'M 18'!A8</f>
        <v>CABALLEROS MENORES (Clases 05 - 06 y 07)</v>
      </c>
      <c r="B25" s="180"/>
      <c r="C25" s="180"/>
      <c r="D25" s="180"/>
      <c r="E25" s="180"/>
      <c r="F25" s="180"/>
      <c r="G25" s="180"/>
      <c r="H25" s="181"/>
      <c r="I25" s="1"/>
      <c r="J25" s="35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5"/>
    </row>
    <row r="27" spans="1:10" ht="20.100000000000001" customHeight="1" thickBot="1">
      <c r="A27" s="14" t="str">
        <f>'M 18'!A10</f>
        <v>GOTI JULIO</v>
      </c>
      <c r="B27" s="19" t="str">
        <f>'M 18'!B10</f>
        <v>TGC</v>
      </c>
      <c r="C27" s="25">
        <f>'M 18'!C10</f>
        <v>38874</v>
      </c>
      <c r="D27" s="20">
        <f>'M 18'!D10</f>
        <v>3</v>
      </c>
      <c r="E27" s="20">
        <f>'M 18'!E10</f>
        <v>36</v>
      </c>
      <c r="F27" s="20">
        <f>'M 18'!F10</f>
        <v>36</v>
      </c>
      <c r="G27" s="20">
        <f>'M 18'!G10</f>
        <v>72</v>
      </c>
      <c r="H27" s="28" t="s">
        <v>10</v>
      </c>
      <c r="I27" s="11" t="s">
        <v>15</v>
      </c>
      <c r="J27" s="35"/>
    </row>
    <row r="28" spans="1:10" ht="20.100000000000001" customHeight="1" thickBot="1">
      <c r="A28" s="14" t="str">
        <f>'M 18'!A11</f>
        <v>ORTALE FELIPE</v>
      </c>
      <c r="B28" s="19" t="str">
        <f>'M 18'!B11</f>
        <v>NGC</v>
      </c>
      <c r="C28" s="25">
        <f>'M 18'!C11</f>
        <v>38888</v>
      </c>
      <c r="D28" s="20">
        <f>'M 18'!D11</f>
        <v>2</v>
      </c>
      <c r="E28" s="20">
        <f>'M 18'!E11</f>
        <v>36</v>
      </c>
      <c r="F28" s="20">
        <f>'M 18'!F11</f>
        <v>37</v>
      </c>
      <c r="G28" s="20">
        <f>'M 18'!G11</f>
        <v>73</v>
      </c>
      <c r="H28" s="28" t="s">
        <v>10</v>
      </c>
      <c r="I28" s="11" t="s">
        <v>16</v>
      </c>
      <c r="J28" s="35"/>
    </row>
    <row r="29" spans="1:10" ht="20.100000000000001" customHeight="1" thickBot="1">
      <c r="A29" s="14" t="s">
        <v>72</v>
      </c>
      <c r="B29" s="19" t="s">
        <v>53</v>
      </c>
      <c r="C29" s="25">
        <v>39011</v>
      </c>
      <c r="D29" s="20">
        <v>39</v>
      </c>
      <c r="E29" s="20">
        <v>49</v>
      </c>
      <c r="F29" s="20">
        <v>54</v>
      </c>
      <c r="G29" s="20">
        <f>SUM(E29:F29)</f>
        <v>103</v>
      </c>
      <c r="H29" s="28">
        <f>SUM(G29-D29)</f>
        <v>64</v>
      </c>
      <c r="I29" s="11" t="s">
        <v>17</v>
      </c>
      <c r="J29" s="35"/>
    </row>
    <row r="30" spans="1:10" ht="20.100000000000001" customHeight="1" thickBot="1">
      <c r="A30" s="14" t="s">
        <v>73</v>
      </c>
      <c r="B30" s="19" t="s">
        <v>53</v>
      </c>
      <c r="C30" s="25">
        <v>38848</v>
      </c>
      <c r="D30" s="20">
        <v>11</v>
      </c>
      <c r="E30" s="20">
        <v>43</v>
      </c>
      <c r="F30" s="20">
        <v>40</v>
      </c>
      <c r="G30" s="20">
        <f>SUM(E30:F30)</f>
        <v>83</v>
      </c>
      <c r="H30" s="28">
        <f>SUM(G30-D30)</f>
        <v>72</v>
      </c>
      <c r="I30" s="11" t="s">
        <v>18</v>
      </c>
      <c r="J30" s="35"/>
    </row>
    <row r="31" spans="1:10" ht="20.25" thickBot="1">
      <c r="A31" s="179" t="str">
        <f>'M 15'!A7:H7</f>
        <v>CABALLEROS MENORES DE 15 AÑOS (Clases 08 y Posteriores)</v>
      </c>
      <c r="B31" s="180"/>
      <c r="C31" s="180"/>
      <c r="D31" s="180"/>
      <c r="E31" s="180"/>
      <c r="F31" s="180"/>
      <c r="G31" s="180"/>
      <c r="H31" s="181"/>
      <c r="I31" s="1"/>
      <c r="J31" s="35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3"/>
      <c r="J32" s="35"/>
    </row>
    <row r="33" spans="1:10" ht="20.100000000000001" customHeight="1" thickBot="1">
      <c r="A33" s="14" t="str">
        <f>'M 15'!A9</f>
        <v>CRUZ COSME</v>
      </c>
      <c r="B33" s="19" t="str">
        <f>'M 15'!B9</f>
        <v>EVTGC</v>
      </c>
      <c r="C33" s="25">
        <f>'M 15'!C9</f>
        <v>39469</v>
      </c>
      <c r="D33" s="20">
        <f>'M 15'!D9</f>
        <v>9</v>
      </c>
      <c r="E33" s="20">
        <f>'M 15'!E9</f>
        <v>38</v>
      </c>
      <c r="F33" s="20">
        <f>'M 15'!F9</f>
        <v>39</v>
      </c>
      <c r="G33" s="20">
        <f>'M 15'!G9</f>
        <v>77</v>
      </c>
      <c r="H33" s="28" t="s">
        <v>10</v>
      </c>
      <c r="I33" s="11" t="s">
        <v>15</v>
      </c>
      <c r="J33" s="127"/>
    </row>
    <row r="34" spans="1:10" ht="20.100000000000001" customHeight="1" thickBot="1">
      <c r="A34" s="14" t="str">
        <f>'M 15'!A10</f>
        <v>GUERENDIAIN FERMIN</v>
      </c>
      <c r="B34" s="19" t="str">
        <f>'M 15'!B10</f>
        <v>EVTGC</v>
      </c>
      <c r="C34" s="25">
        <f>'M 15'!C10</f>
        <v>40163</v>
      </c>
      <c r="D34" s="20">
        <f>'M 15'!D10</f>
        <v>6</v>
      </c>
      <c r="E34" s="20">
        <f>'M 15'!E10</f>
        <v>39</v>
      </c>
      <c r="F34" s="20">
        <f>'M 15'!F10</f>
        <v>39</v>
      </c>
      <c r="G34" s="20">
        <f>'M 15'!G10</f>
        <v>78</v>
      </c>
      <c r="H34" s="28" t="s">
        <v>10</v>
      </c>
      <c r="I34" s="11" t="s">
        <v>16</v>
      </c>
      <c r="J34" s="35"/>
    </row>
    <row r="35" spans="1:10" ht="20.100000000000001" customHeight="1" thickBot="1">
      <c r="A35" s="14" t="s">
        <v>55</v>
      </c>
      <c r="B35" s="19" t="s">
        <v>53</v>
      </c>
      <c r="C35" s="25">
        <v>39785</v>
      </c>
      <c r="D35" s="20">
        <v>31</v>
      </c>
      <c r="E35" s="20">
        <v>47</v>
      </c>
      <c r="F35" s="20">
        <v>46</v>
      </c>
      <c r="G35" s="20">
        <f>SUM(E35:F35)</f>
        <v>93</v>
      </c>
      <c r="H35" s="28">
        <f>SUM(G35-D35)</f>
        <v>62</v>
      </c>
      <c r="I35" s="11" t="s">
        <v>17</v>
      </c>
      <c r="J35" s="35"/>
    </row>
    <row r="36" spans="1:10" ht="20.100000000000001" customHeight="1" thickBot="1">
      <c r="A36" s="14" t="s">
        <v>71</v>
      </c>
      <c r="B36" s="19" t="s">
        <v>84</v>
      </c>
      <c r="C36" s="25">
        <v>39675</v>
      </c>
      <c r="D36" s="20">
        <v>22</v>
      </c>
      <c r="E36" s="20">
        <v>49</v>
      </c>
      <c r="F36" s="20">
        <v>43</v>
      </c>
      <c r="G36" s="20">
        <f>SUM(E36:F36)</f>
        <v>92</v>
      </c>
      <c r="H36" s="28">
        <f>SUM(G36-D36)</f>
        <v>70</v>
      </c>
      <c r="I36" s="11" t="s">
        <v>18</v>
      </c>
      <c r="J36" s="35"/>
    </row>
    <row r="37" spans="1:10" ht="20.25" thickBot="1">
      <c r="A37" s="188" t="str">
        <f>'M 13'!A8:H8</f>
        <v>CABALLEROS MENORES DE 13 AÑOS (CLASES 10 Y POSTERIROES)</v>
      </c>
      <c r="B37" s="189"/>
      <c r="C37" s="189"/>
      <c r="D37" s="189"/>
      <c r="E37" s="189"/>
      <c r="F37" s="189"/>
      <c r="G37" s="189"/>
      <c r="H37" s="190"/>
      <c r="I37" s="10"/>
      <c r="J37" s="35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  <c r="J38" s="35"/>
    </row>
    <row r="39" spans="1:10" ht="20.100000000000001" customHeight="1" thickBot="1">
      <c r="A39" s="14" t="str">
        <f>'M 13'!A10</f>
        <v>CRUZ AUGUSTO</v>
      </c>
      <c r="B39" s="19" t="str">
        <f>'M 13'!B10</f>
        <v>EVTGC</v>
      </c>
      <c r="C39" s="25">
        <f>'M 13'!C10</f>
        <v>40766</v>
      </c>
      <c r="D39" s="20">
        <f>'M 13'!D10</f>
        <v>23</v>
      </c>
      <c r="E39" s="20">
        <f>'M 13'!E10</f>
        <v>46</v>
      </c>
      <c r="F39" s="20">
        <f>'M 13'!F10</f>
        <v>46</v>
      </c>
      <c r="G39" s="20">
        <f>'M 13'!G10</f>
        <v>92</v>
      </c>
      <c r="H39" s="28" t="s">
        <v>10</v>
      </c>
      <c r="I39" s="11" t="s">
        <v>15</v>
      </c>
      <c r="J39" s="35"/>
    </row>
    <row r="40" spans="1:10" ht="20.100000000000001" customHeight="1" thickBot="1">
      <c r="A40" s="14" t="str">
        <f>'M 13'!A11</f>
        <v>JUAREZ GOÑI FRANCISCO</v>
      </c>
      <c r="B40" s="19" t="str">
        <f>'M 13'!B11</f>
        <v>TGC</v>
      </c>
      <c r="C40" s="25">
        <f>'M 13'!C11</f>
        <v>40437</v>
      </c>
      <c r="D40" s="20">
        <f>'M 13'!D11</f>
        <v>22</v>
      </c>
      <c r="E40" s="20">
        <f>'M 13'!E11</f>
        <v>43</v>
      </c>
      <c r="F40" s="20">
        <f>'M 13'!F11</f>
        <v>50</v>
      </c>
      <c r="G40" s="20">
        <f>'M 13'!G11</f>
        <v>93</v>
      </c>
      <c r="H40" s="28" t="s">
        <v>10</v>
      </c>
      <c r="I40" s="11" t="s">
        <v>16</v>
      </c>
      <c r="J40" s="35"/>
    </row>
    <row r="41" spans="1:10" ht="20.100000000000001" customHeight="1" thickBot="1">
      <c r="A41" s="14" t="s">
        <v>70</v>
      </c>
      <c r="B41" s="19" t="s">
        <v>53</v>
      </c>
      <c r="C41" s="25">
        <v>41123</v>
      </c>
      <c r="D41" s="20">
        <v>31</v>
      </c>
      <c r="E41" s="20">
        <v>54</v>
      </c>
      <c r="F41" s="20">
        <v>49</v>
      </c>
      <c r="G41" s="20">
        <f>SUM(E41:F41)</f>
        <v>103</v>
      </c>
      <c r="H41" s="28">
        <f>SUM(G41-D41)</f>
        <v>72</v>
      </c>
      <c r="I41" s="11" t="s">
        <v>17</v>
      </c>
      <c r="J41" s="35"/>
    </row>
    <row r="42" spans="1:10" ht="20.100000000000001" customHeight="1" thickBot="1">
      <c r="A42" s="14" t="s">
        <v>36</v>
      </c>
      <c r="B42" s="19" t="s">
        <v>80</v>
      </c>
      <c r="C42" s="25">
        <v>40373</v>
      </c>
      <c r="D42" s="20">
        <v>22</v>
      </c>
      <c r="E42" s="20">
        <v>48</v>
      </c>
      <c r="F42" s="20">
        <v>48</v>
      </c>
      <c r="G42" s="20">
        <f>SUM(E42:F42)</f>
        <v>96</v>
      </c>
      <c r="H42" s="28">
        <f>SUM(G42-D42)</f>
        <v>74</v>
      </c>
      <c r="I42" s="11" t="s">
        <v>18</v>
      </c>
      <c r="J42" s="35"/>
    </row>
    <row r="43" spans="1:10" ht="20.25" thickBot="1">
      <c r="A43" s="179" t="str">
        <f>'M 15'!A32:H32</f>
        <v>DAMAS MENORES DE 15 AÑOS (Clases 08 y Posteriores)</v>
      </c>
      <c r="B43" s="180"/>
      <c r="C43" s="180"/>
      <c r="D43" s="180"/>
      <c r="E43" s="180"/>
      <c r="F43" s="180"/>
      <c r="G43" s="180"/>
      <c r="H43" s="181"/>
      <c r="I43" s="13"/>
      <c r="J43" s="35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5"/>
    </row>
    <row r="45" spans="1:10" ht="20.100000000000001" customHeight="1" thickBot="1">
      <c r="A45" s="14" t="str">
        <f>'M 15'!A34</f>
        <v>DEPREZ UMMA</v>
      </c>
      <c r="B45" s="19" t="str">
        <f>'M 15'!B34</f>
        <v>SPGC</v>
      </c>
      <c r="C45" s="25">
        <f>'M 15'!C34</f>
        <v>39932</v>
      </c>
      <c r="D45" s="20">
        <f>'M 15'!D34</f>
        <v>6</v>
      </c>
      <c r="E45" s="20">
        <f>'M 15'!E34</f>
        <v>41</v>
      </c>
      <c r="F45" s="20">
        <f>'M 15'!F34</f>
        <v>39</v>
      </c>
      <c r="G45" s="20">
        <f>'M 15'!G34</f>
        <v>80</v>
      </c>
      <c r="H45" s="28" t="s">
        <v>10</v>
      </c>
      <c r="I45" s="11" t="s">
        <v>15</v>
      </c>
      <c r="J45" s="35"/>
    </row>
    <row r="46" spans="1:10" ht="20.100000000000001" customHeight="1" thickBot="1">
      <c r="A46" s="14" t="str">
        <f>'M 15'!A35</f>
        <v>JENKINS UMA</v>
      </c>
      <c r="B46" s="19" t="str">
        <f>'M 15'!B35</f>
        <v>MDPGC</v>
      </c>
      <c r="C46" s="25">
        <f>'M 15'!C35</f>
        <v>40439</v>
      </c>
      <c r="D46" s="20">
        <f>'M 15'!D35</f>
        <v>16</v>
      </c>
      <c r="E46" s="20">
        <f>'M 15'!E35</f>
        <v>50</v>
      </c>
      <c r="F46" s="20">
        <f>'M 15'!F35</f>
        <v>43</v>
      </c>
      <c r="G46" s="20">
        <f>'M 15'!G35</f>
        <v>93</v>
      </c>
      <c r="H46" s="28" t="s">
        <v>10</v>
      </c>
      <c r="I46" s="11" t="s">
        <v>16</v>
      </c>
      <c r="J46" s="35"/>
    </row>
    <row r="47" spans="1:10" ht="20.100000000000001" customHeight="1" thickBot="1">
      <c r="A47" s="14" t="s">
        <v>76</v>
      </c>
      <c r="B47" s="19" t="s">
        <v>78</v>
      </c>
      <c r="C47" s="25">
        <v>40267</v>
      </c>
      <c r="D47" s="20">
        <v>55</v>
      </c>
      <c r="E47" s="20">
        <v>52</v>
      </c>
      <c r="F47" s="20">
        <v>55</v>
      </c>
      <c r="G47" s="20">
        <f>SUM(E47:F47)</f>
        <v>107</v>
      </c>
      <c r="H47" s="28">
        <f>SUM(G47-D47)</f>
        <v>52</v>
      </c>
      <c r="I47" s="11" t="s">
        <v>17</v>
      </c>
      <c r="J47" s="35"/>
    </row>
    <row r="48" spans="1:10" ht="20.100000000000001" customHeight="1" thickBot="1">
      <c r="A48" s="14" t="s">
        <v>77</v>
      </c>
      <c r="B48" s="19" t="s">
        <v>78</v>
      </c>
      <c r="C48" s="25">
        <v>40539</v>
      </c>
      <c r="D48" s="20">
        <v>32</v>
      </c>
      <c r="E48" s="20">
        <v>53</v>
      </c>
      <c r="F48" s="20">
        <v>51</v>
      </c>
      <c r="G48" s="20">
        <f>SUM(E48:F48)</f>
        <v>104</v>
      </c>
      <c r="H48" s="28">
        <f>SUM(G48-D48)</f>
        <v>72</v>
      </c>
      <c r="I48" s="11" t="s">
        <v>18</v>
      </c>
      <c r="J48" s="35"/>
    </row>
    <row r="55" spans="1:9" ht="20.25" thickBot="1"/>
    <row r="56" spans="1:9" ht="19.5" customHeight="1">
      <c r="A56" s="182" t="s">
        <v>87</v>
      </c>
      <c r="B56" s="183"/>
      <c r="C56" s="183"/>
      <c r="D56" s="183"/>
      <c r="E56" s="183"/>
      <c r="F56" s="183"/>
      <c r="G56" s="183"/>
      <c r="H56" s="183"/>
      <c r="I56" s="184"/>
    </row>
    <row r="57" spans="1:9" thickBot="1">
      <c r="A57" s="185" t="s">
        <v>88</v>
      </c>
      <c r="B57" s="186"/>
      <c r="C57" s="186"/>
      <c r="D57" s="186"/>
      <c r="E57" s="186"/>
      <c r="F57" s="186"/>
      <c r="G57" s="186"/>
      <c r="H57" s="186"/>
      <c r="I57" s="187"/>
    </row>
    <row r="58" spans="1:9" ht="20.25" thickBot="1"/>
    <row r="59" spans="1:9">
      <c r="A59" s="182" t="s">
        <v>86</v>
      </c>
      <c r="B59" s="183"/>
      <c r="C59" s="183"/>
      <c r="D59" s="183"/>
      <c r="E59" s="183"/>
      <c r="F59" s="183"/>
      <c r="G59" s="183"/>
      <c r="H59" s="183"/>
      <c r="I59" s="184"/>
    </row>
    <row r="60" spans="1:9" thickBot="1">
      <c r="A60" s="185" t="s">
        <v>85</v>
      </c>
      <c r="B60" s="186"/>
      <c r="C60" s="186"/>
      <c r="D60" s="186"/>
      <c r="E60" s="186"/>
      <c r="F60" s="186"/>
      <c r="G60" s="186"/>
      <c r="H60" s="186"/>
      <c r="I60" s="187"/>
    </row>
  </sheetData>
  <sortState xmlns:xlrd2="http://schemas.microsoft.com/office/spreadsheetml/2017/richdata2" ref="A41:F42">
    <sortCondition descending="1" ref="A41:A42"/>
  </sortState>
  <mergeCells count="17">
    <mergeCell ref="A56:I56"/>
    <mergeCell ref="A57:I57"/>
    <mergeCell ref="A59:I59"/>
    <mergeCell ref="A60:I60"/>
    <mergeCell ref="A5:H5"/>
    <mergeCell ref="A6:H6"/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4"/>
  <sheetViews>
    <sheetView zoomScale="70" zoomScaleNormal="70" workbookViewId="0">
      <selection sqref="A1:H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176" t="str">
        <f>JUV!A1</f>
        <v>EL VALLE DE TANDIL</v>
      </c>
      <c r="B1" s="176"/>
      <c r="C1" s="176"/>
      <c r="D1" s="176"/>
      <c r="E1" s="58"/>
      <c r="H1" s="35"/>
    </row>
    <row r="2" spans="1:8" ht="19.5">
      <c r="A2" s="176" t="str">
        <f>JUV!A2</f>
        <v>GOLF CLUB</v>
      </c>
      <c r="B2" s="176"/>
      <c r="C2" s="176"/>
      <c r="D2" s="176"/>
      <c r="E2" s="58"/>
      <c r="H2" s="35"/>
    </row>
    <row r="3" spans="1:8" ht="19.5">
      <c r="A3" s="176" t="str">
        <f>JUV!A3</f>
        <v>FEDERACION REGIONAL DE GOLF MAR Y SIERRAS</v>
      </c>
      <c r="B3" s="176"/>
      <c r="C3" s="176"/>
      <c r="D3" s="176"/>
      <c r="E3" s="58"/>
      <c r="H3" s="35"/>
    </row>
    <row r="4" spans="1:8" ht="19.5">
      <c r="A4" s="178" t="s">
        <v>12</v>
      </c>
      <c r="B4" s="178"/>
      <c r="C4" s="178"/>
      <c r="D4" s="178"/>
      <c r="E4" s="58"/>
      <c r="H4" s="35"/>
    </row>
    <row r="5" spans="1:8" ht="19.5">
      <c r="A5" s="176" t="s">
        <v>14</v>
      </c>
      <c r="B5" s="176"/>
      <c r="C5" s="176"/>
      <c r="D5" s="176"/>
      <c r="E5" s="58"/>
      <c r="H5" s="35"/>
    </row>
    <row r="6" spans="1:8" ht="19.5">
      <c r="A6" s="176" t="str">
        <f>JUV!A6</f>
        <v>DOMINGO 05 DE MARZO DE 2023</v>
      </c>
      <c r="B6" s="176"/>
      <c r="C6" s="176"/>
      <c r="D6" s="176"/>
      <c r="E6" s="58"/>
      <c r="H6" s="35"/>
    </row>
    <row r="7" spans="1:8" ht="20.25" thickBot="1">
      <c r="A7" s="36"/>
      <c r="B7" s="52"/>
      <c r="C7" s="36"/>
      <c r="D7" s="52"/>
      <c r="E7" s="58"/>
      <c r="H7" s="35"/>
    </row>
    <row r="8" spans="1:8" ht="20.25" hidden="1" thickBot="1">
      <c r="A8" s="179" t="str">
        <f>ALBATROS!A16</f>
        <v>ALBATROS - DAMAS CLASES 10 Y 11 -</v>
      </c>
      <c r="B8" s="180"/>
      <c r="C8" s="180"/>
      <c r="D8" s="180"/>
      <c r="E8" s="180"/>
      <c r="F8" s="181"/>
      <c r="H8" s="35"/>
    </row>
    <row r="9" spans="1:8" s="36" customFormat="1" ht="20.25" hidden="1" thickBot="1">
      <c r="A9" s="16" t="s">
        <v>6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hidden="1" thickBot="1">
      <c r="A10" s="37" t="str">
        <f>ALBATROS!A18</f>
        <v>MAYORANO ISABELLA</v>
      </c>
      <c r="B10" s="49" t="str">
        <f>ALBATROS!B18</f>
        <v>TGC</v>
      </c>
      <c r="C10" s="38">
        <f>ALBATROS!C18</f>
        <v>40858</v>
      </c>
      <c r="D10" s="49">
        <f>ALBATROS!D18</f>
        <v>0</v>
      </c>
      <c r="E10" s="60">
        <f>ALBATROS!E18</f>
        <v>60</v>
      </c>
      <c r="F10" s="59" t="s">
        <v>10</v>
      </c>
      <c r="G10" s="11" t="s">
        <v>15</v>
      </c>
      <c r="H10" s="35"/>
    </row>
    <row r="11" spans="1:8" ht="20.25" hidden="1" thickBot="1">
      <c r="A11" s="37" t="e">
        <f>ALBATROS!#REF!</f>
        <v>#REF!</v>
      </c>
      <c r="B11" s="49" t="e">
        <f>ALBATROS!#REF!</f>
        <v>#REF!</v>
      </c>
      <c r="C11" s="38" t="e">
        <f>ALBATROS!#REF!</f>
        <v>#REF!</v>
      </c>
      <c r="D11" s="49" t="e">
        <f>ALBATROS!#REF!</f>
        <v>#REF!</v>
      </c>
      <c r="E11" s="60" t="e">
        <f>ALBATROS!#REF!</f>
        <v>#REF!</v>
      </c>
      <c r="F11" s="59" t="s">
        <v>10</v>
      </c>
      <c r="G11" s="11" t="s">
        <v>16</v>
      </c>
      <c r="H11" s="35"/>
    </row>
    <row r="12" spans="1:8" ht="20.25" hidden="1" thickBot="1">
      <c r="A12" s="37"/>
      <c r="B12" s="49"/>
      <c r="C12" s="38"/>
      <c r="D12" s="49"/>
      <c r="E12" s="60"/>
      <c r="F12" s="61">
        <f>(E12-D12)</f>
        <v>0</v>
      </c>
      <c r="G12" s="11" t="s">
        <v>17</v>
      </c>
      <c r="H12" s="35"/>
    </row>
    <row r="13" spans="1:8" ht="19.5" hidden="1" thickBot="1">
      <c r="C13" s="40"/>
      <c r="E13" s="58"/>
      <c r="H13" s="35"/>
    </row>
    <row r="14" spans="1:8" ht="20.25" thickBot="1">
      <c r="A14" s="179" t="str">
        <f>ALBATROS!A8</f>
        <v>ALBATROS - CABALLEROS CLASES 10 Y 11 -</v>
      </c>
      <c r="B14" s="180"/>
      <c r="C14" s="180"/>
      <c r="D14" s="180"/>
      <c r="E14" s="180"/>
      <c r="F14" s="181"/>
      <c r="H14" s="35"/>
    </row>
    <row r="15" spans="1:8" s="52" customFormat="1" ht="20.25" thickBot="1">
      <c r="A15" s="16" t="s">
        <v>0</v>
      </c>
      <c r="B15" s="55" t="s">
        <v>9</v>
      </c>
      <c r="C15" s="55" t="s">
        <v>21</v>
      </c>
      <c r="D15" s="56" t="s">
        <v>1</v>
      </c>
      <c r="E15" s="4" t="s">
        <v>4</v>
      </c>
      <c r="F15" s="4" t="s">
        <v>5</v>
      </c>
      <c r="H15" s="35"/>
    </row>
    <row r="16" spans="1:8" ht="20.25" thickBot="1">
      <c r="A16" s="37" t="str">
        <f>ALBATROS!A10</f>
        <v>ALEMAN BENJAMIN</v>
      </c>
      <c r="B16" s="49" t="str">
        <f>ALBATROS!B10</f>
        <v>TGC</v>
      </c>
      <c r="C16" s="38">
        <f>ALBATROS!C10</f>
        <v>40791</v>
      </c>
      <c r="D16" s="49">
        <f>ALBATROS!D10</f>
        <v>16</v>
      </c>
      <c r="E16" s="60">
        <f>ALBATROS!E10</f>
        <v>48</v>
      </c>
      <c r="F16" s="59" t="s">
        <v>10</v>
      </c>
      <c r="G16" s="11" t="s">
        <v>15</v>
      </c>
      <c r="H16" s="35"/>
    </row>
    <row r="17" spans="1:8" ht="20.25" thickBot="1">
      <c r="A17" s="37" t="str">
        <f>ALBATROS!A11</f>
        <v>DE LA TORRE BENJAMIN</v>
      </c>
      <c r="B17" s="49" t="str">
        <f>ALBATROS!B11</f>
        <v>EVTGC</v>
      </c>
      <c r="C17" s="38">
        <f>ALBATROS!C11</f>
        <v>40304</v>
      </c>
      <c r="D17" s="49">
        <f>ALBATROS!D11</f>
        <v>25</v>
      </c>
      <c r="E17" s="60">
        <f>ALBATROS!E11</f>
        <v>52</v>
      </c>
      <c r="F17" s="59" t="s">
        <v>10</v>
      </c>
      <c r="G17" s="11" t="s">
        <v>16</v>
      </c>
      <c r="H17" s="35"/>
    </row>
    <row r="18" spans="1:8" ht="20.25" hidden="1" thickBot="1">
      <c r="A18" s="37"/>
      <c r="B18" s="49"/>
      <c r="C18" s="38"/>
      <c r="D18" s="49"/>
      <c r="E18" s="60"/>
      <c r="F18" s="61">
        <f>(E18-D18)</f>
        <v>0</v>
      </c>
      <c r="G18" s="11" t="s">
        <v>17</v>
      </c>
      <c r="H18" s="35"/>
    </row>
    <row r="19" spans="1:8" ht="19.5" thickBot="1">
      <c r="C19" s="40"/>
      <c r="E19" s="58"/>
      <c r="H19" s="35"/>
    </row>
    <row r="20" spans="1:8" ht="20.25" thickBot="1">
      <c r="A20" s="179" t="str">
        <f>EAGLES!A34</f>
        <v>EAGLES - DAMAS CLASES 12  Y 13 -</v>
      </c>
      <c r="B20" s="180"/>
      <c r="C20" s="180"/>
      <c r="D20" s="180"/>
      <c r="E20" s="180"/>
      <c r="F20" s="181"/>
      <c r="H20" s="35"/>
    </row>
    <row r="21" spans="1:8" s="52" customFormat="1" ht="20.25" thickBot="1">
      <c r="A21" s="16" t="s">
        <v>6</v>
      </c>
      <c r="B21" s="55" t="s">
        <v>9</v>
      </c>
      <c r="C21" s="55" t="s">
        <v>21</v>
      </c>
      <c r="D21" s="56" t="s">
        <v>1</v>
      </c>
      <c r="E21" s="4" t="s">
        <v>4</v>
      </c>
      <c r="F21" s="4" t="s">
        <v>5</v>
      </c>
      <c r="H21" s="35"/>
    </row>
    <row r="22" spans="1:8" ht="20.25" thickBot="1">
      <c r="A22" s="37" t="str">
        <f>EAGLES!A36</f>
        <v>POLIFRONI CONSTANZA</v>
      </c>
      <c r="B22" s="49" t="str">
        <f>EAGLES!B36</f>
        <v>TGC</v>
      </c>
      <c r="C22" s="38">
        <f>EAGLES!C36</f>
        <v>41086</v>
      </c>
      <c r="D22" s="49">
        <f>EAGLES!D36</f>
        <v>0</v>
      </c>
      <c r="E22" s="60">
        <f>EAGLES!E36</f>
        <v>49</v>
      </c>
      <c r="F22" s="59" t="s">
        <v>10</v>
      </c>
      <c r="G22" s="11" t="s">
        <v>15</v>
      </c>
      <c r="H22" s="35"/>
    </row>
    <row r="23" spans="1:8" ht="20.25" thickBot="1">
      <c r="A23" s="37" t="str">
        <f>EAGLES!A37</f>
        <v>RAMPEZZOTTI JUSTINA</v>
      </c>
      <c r="B23" s="49" t="str">
        <f>EAGLES!B37</f>
        <v>TGC</v>
      </c>
      <c r="C23" s="38">
        <f>EAGLES!C37</f>
        <v>40917</v>
      </c>
      <c r="D23" s="49">
        <f>EAGLES!D37</f>
        <v>14</v>
      </c>
      <c r="E23" s="60">
        <f>EAGLES!E37</f>
        <v>50</v>
      </c>
      <c r="F23" s="59" t="s">
        <v>10</v>
      </c>
      <c r="G23" s="11" t="s">
        <v>16</v>
      </c>
      <c r="H23" s="35"/>
    </row>
    <row r="24" spans="1:8" ht="20.25" thickBot="1">
      <c r="A24" s="37" t="str">
        <f>EAGLES!A38</f>
        <v>CEJAS CATALINA</v>
      </c>
      <c r="B24" s="49" t="str">
        <f>EAGLES!B38</f>
        <v>MDPGC</v>
      </c>
      <c r="C24" s="38">
        <f>EAGLES!C38</f>
        <v>41129</v>
      </c>
      <c r="D24" s="49">
        <f>EAGLES!D38</f>
        <v>22</v>
      </c>
      <c r="E24" s="60">
        <f>EAGLES!E38</f>
        <v>53</v>
      </c>
      <c r="F24" s="61">
        <f>(E24-D24)</f>
        <v>31</v>
      </c>
      <c r="G24" s="11" t="s">
        <v>17</v>
      </c>
      <c r="H24" s="35"/>
    </row>
    <row r="25" spans="1:8" ht="19.5" thickBot="1">
      <c r="C25" s="40"/>
      <c r="E25" s="58"/>
      <c r="H25" s="35"/>
    </row>
    <row r="26" spans="1:8" ht="20.25" thickBot="1">
      <c r="A26" s="179" t="str">
        <f>EAGLES!A7</f>
        <v>EAGLES - CABALLEROS CLASES 12 Y 13 -</v>
      </c>
      <c r="B26" s="180"/>
      <c r="C26" s="180"/>
      <c r="D26" s="180"/>
      <c r="E26" s="180"/>
      <c r="F26" s="181"/>
      <c r="H26" s="35"/>
    </row>
    <row r="27" spans="1:8" s="52" customFormat="1" ht="20.25" thickBot="1">
      <c r="A27" s="16" t="s">
        <v>0</v>
      </c>
      <c r="B27" s="55" t="s">
        <v>9</v>
      </c>
      <c r="C27" s="55" t="s">
        <v>21</v>
      </c>
      <c r="D27" s="56" t="s">
        <v>1</v>
      </c>
      <c r="E27" s="4" t="s">
        <v>4</v>
      </c>
      <c r="F27" s="4" t="s">
        <v>5</v>
      </c>
      <c r="H27" s="35"/>
    </row>
    <row r="28" spans="1:8" ht="20.25" thickBot="1">
      <c r="A28" s="37" t="str">
        <f>EAGLES!A9</f>
        <v>PARASUCO AXEL GONZALO</v>
      </c>
      <c r="B28" s="49" t="str">
        <f>EAGLES!B9</f>
        <v>EVTGC</v>
      </c>
      <c r="C28" s="38">
        <f>EAGLES!C9</f>
        <v>41137</v>
      </c>
      <c r="D28" s="49">
        <f>EAGLES!D9</f>
        <v>9</v>
      </c>
      <c r="E28" s="60">
        <f>EAGLES!E9</f>
        <v>36</v>
      </c>
      <c r="F28" s="59" t="s">
        <v>10</v>
      </c>
      <c r="G28" s="11" t="s">
        <v>15</v>
      </c>
      <c r="H28" s="35"/>
    </row>
    <row r="29" spans="1:8" ht="20.25" thickBot="1">
      <c r="A29" s="37" t="str">
        <f>EAGLES!A10</f>
        <v>GOTI ALFONSO  (U. 6 H 24)</v>
      </c>
      <c r="B29" s="49" t="str">
        <f>EAGLES!B10</f>
        <v>TGC</v>
      </c>
      <c r="C29" s="38">
        <f>EAGLES!C10</f>
        <v>40952</v>
      </c>
      <c r="D29" s="49">
        <f>EAGLES!D10</f>
        <v>4</v>
      </c>
      <c r="E29" s="60">
        <f>EAGLES!E10</f>
        <v>38</v>
      </c>
      <c r="F29" s="59" t="s">
        <v>10</v>
      </c>
      <c r="G29" s="11" t="s">
        <v>16</v>
      </c>
      <c r="H29" s="35"/>
    </row>
    <row r="30" spans="1:8" ht="20.25" thickBot="1">
      <c r="A30" s="37" t="str">
        <f>EAGLES!A11</f>
        <v>CICCOLA FRANCESCO (U. 6 H 26)</v>
      </c>
      <c r="B30" s="49" t="str">
        <f>EAGLES!B11</f>
        <v>ML</v>
      </c>
      <c r="C30" s="38">
        <f>EAGLES!C11</f>
        <v>41277</v>
      </c>
      <c r="D30" s="49">
        <f>EAGLES!D11</f>
        <v>1</v>
      </c>
      <c r="E30" s="60">
        <f>EAGLES!E11</f>
        <v>38</v>
      </c>
      <c r="F30" s="61">
        <f>(E30-D30)</f>
        <v>37</v>
      </c>
      <c r="G30" s="11" t="s">
        <v>17</v>
      </c>
      <c r="H30" s="35"/>
    </row>
    <row r="31" spans="1:8" ht="19.5" thickBot="1">
      <c r="C31" s="40"/>
      <c r="E31" s="58"/>
      <c r="H31" s="35"/>
    </row>
    <row r="32" spans="1:8" ht="20.25" thickBot="1">
      <c r="A32" s="179" t="str">
        <f>BIRDIES!A22</f>
        <v>BIRDIES - DAMAS CLASES 2014 Y POSTERIORES</v>
      </c>
      <c r="B32" s="180"/>
      <c r="C32" s="180"/>
      <c r="D32" s="180"/>
      <c r="E32" s="180"/>
      <c r="F32" s="181"/>
      <c r="H32" s="35"/>
    </row>
    <row r="33" spans="1:8" s="52" customFormat="1" ht="20.25" thickBot="1">
      <c r="A33" s="16" t="s">
        <v>6</v>
      </c>
      <c r="B33" s="55" t="s">
        <v>9</v>
      </c>
      <c r="C33" s="55" t="s">
        <v>21</v>
      </c>
      <c r="D33" s="56" t="s">
        <v>1</v>
      </c>
      <c r="E33" s="4" t="s">
        <v>4</v>
      </c>
      <c r="F33" s="4" t="s">
        <v>5</v>
      </c>
      <c r="H33" s="35"/>
    </row>
    <row r="34" spans="1:8" ht="20.25" thickBot="1">
      <c r="A34" s="37" t="str">
        <f>BIRDIES!A24</f>
        <v>CANNELLI ESMERALDA</v>
      </c>
      <c r="B34" s="49" t="str">
        <f>BIRDIES!B24</f>
        <v>NGC</v>
      </c>
      <c r="C34" s="38">
        <f>BIRDIES!C24</f>
        <v>41885</v>
      </c>
      <c r="D34" s="49">
        <f>BIRDIES!D24</f>
        <v>7</v>
      </c>
      <c r="E34" s="60">
        <f>BIRDIES!E24</f>
        <v>56</v>
      </c>
      <c r="F34" s="59" t="s">
        <v>10</v>
      </c>
      <c r="G34" s="11" t="s">
        <v>15</v>
      </c>
      <c r="H34" s="35"/>
    </row>
    <row r="35" spans="1:8" ht="20.25" thickBot="1">
      <c r="A35" s="37" t="str">
        <f>BIRDIES!A25</f>
        <v>VIOLA MAYER LOLA</v>
      </c>
      <c r="B35" s="49" t="str">
        <f>BIRDIES!B25</f>
        <v>SPGC</v>
      </c>
      <c r="C35" s="38">
        <f>BIRDIES!C25</f>
        <v>41712</v>
      </c>
      <c r="D35" s="49">
        <f>BIRDIES!D25</f>
        <v>0</v>
      </c>
      <c r="E35" s="60">
        <f>BIRDIES!E25</f>
        <v>68</v>
      </c>
      <c r="F35" s="59" t="s">
        <v>10</v>
      </c>
      <c r="G35" s="11" t="s">
        <v>16</v>
      </c>
      <c r="H35" s="35"/>
    </row>
    <row r="36" spans="1:8" ht="20.25" thickBot="1">
      <c r="A36" s="37" t="e">
        <f>BIRDIES!#REF!</f>
        <v>#REF!</v>
      </c>
      <c r="B36" s="49" t="e">
        <f>BIRDIES!#REF!</f>
        <v>#REF!</v>
      </c>
      <c r="C36" s="38" t="e">
        <f>BIRDIES!#REF!</f>
        <v>#REF!</v>
      </c>
      <c r="D36" s="49" t="e">
        <f>BIRDIES!#REF!</f>
        <v>#REF!</v>
      </c>
      <c r="E36" s="60" t="e">
        <f>BIRDIES!#REF!</f>
        <v>#REF!</v>
      </c>
      <c r="F36" s="61" t="e">
        <f>(E36-D36)</f>
        <v>#REF!</v>
      </c>
      <c r="G36" s="11" t="s">
        <v>17</v>
      </c>
      <c r="H36" s="35"/>
    </row>
    <row r="37" spans="1:8" ht="20.25" thickBot="1">
      <c r="A37" s="44"/>
      <c r="B37" s="45"/>
      <c r="C37" s="46"/>
      <c r="D37" s="53"/>
      <c r="E37" s="58"/>
      <c r="H37" s="35"/>
    </row>
    <row r="38" spans="1:8" ht="20.25" thickBot="1">
      <c r="A38" s="179" t="str">
        <f>BIRDIES!A8</f>
        <v>BIRDIES - CABALLEROS CLASES 2014 Y POSTERIORES</v>
      </c>
      <c r="B38" s="180"/>
      <c r="C38" s="180"/>
      <c r="D38" s="180"/>
      <c r="E38" s="180"/>
      <c r="F38" s="181"/>
      <c r="H38" s="35"/>
    </row>
    <row r="39" spans="1:8" s="52" customFormat="1" ht="20.25" thickBot="1">
      <c r="A39" s="16" t="s">
        <v>0</v>
      </c>
      <c r="B39" s="55" t="s">
        <v>9</v>
      </c>
      <c r="C39" s="55" t="s">
        <v>21</v>
      </c>
      <c r="D39" s="56" t="s">
        <v>1</v>
      </c>
      <c r="E39" s="4" t="s">
        <v>4</v>
      </c>
      <c r="F39" s="4" t="s">
        <v>5</v>
      </c>
      <c r="H39" s="35"/>
    </row>
    <row r="40" spans="1:8" ht="20.25" thickBot="1">
      <c r="A40" s="37" t="str">
        <f>BIRDIES!A10</f>
        <v>JUAREZ GOÑI BENJAMIN</v>
      </c>
      <c r="B40" s="49" t="str">
        <f>BIRDIES!B10</f>
        <v>TGC</v>
      </c>
      <c r="C40" s="38">
        <f>BIRDIES!C10</f>
        <v>41730</v>
      </c>
      <c r="D40" s="49">
        <f>BIRDIES!D10</f>
        <v>6</v>
      </c>
      <c r="E40" s="60">
        <f>BIRDIES!E10</f>
        <v>38</v>
      </c>
      <c r="F40" s="59" t="s">
        <v>10</v>
      </c>
      <c r="G40" s="11" t="s">
        <v>15</v>
      </c>
      <c r="H40" s="35"/>
    </row>
    <row r="41" spans="1:8" ht="20.25" thickBot="1">
      <c r="A41" s="37" t="str">
        <f>BIRDIES!A11</f>
        <v>LAMORTE JUAN (U. 6 H 27)</v>
      </c>
      <c r="B41" s="49" t="str">
        <f>BIRDIES!B11</f>
        <v>CG</v>
      </c>
      <c r="C41" s="38">
        <f>BIRDIES!C11</f>
        <v>42587</v>
      </c>
      <c r="D41" s="49">
        <f>BIRDIES!D11</f>
        <v>16</v>
      </c>
      <c r="E41" s="60">
        <f>BIRDIES!E11</f>
        <v>45</v>
      </c>
      <c r="F41" s="59" t="s">
        <v>10</v>
      </c>
      <c r="G41" s="11" t="s">
        <v>16</v>
      </c>
      <c r="H41" s="35"/>
    </row>
    <row r="42" spans="1:8" ht="20.25" thickBot="1">
      <c r="A42" s="37" t="str">
        <f>BIRDIES!A12</f>
        <v>R. MACIAS HILARIO  (U. 6 H 29)</v>
      </c>
      <c r="B42" s="49" t="str">
        <f>BIRDIES!B12</f>
        <v>MDPGC</v>
      </c>
      <c r="C42" s="38">
        <f>BIRDIES!C12</f>
        <v>41881</v>
      </c>
      <c r="D42" s="49">
        <f>BIRDIES!D12</f>
        <v>9</v>
      </c>
      <c r="E42" s="60">
        <f>BIRDIES!E12</f>
        <v>45</v>
      </c>
      <c r="F42" s="61">
        <f>(E42-D42)</f>
        <v>36</v>
      </c>
      <c r="G42" s="11" t="s">
        <v>17</v>
      </c>
      <c r="H42" s="35"/>
    </row>
    <row r="43" spans="1:8" ht="19.5">
      <c r="A43" s="44"/>
      <c r="B43" s="45"/>
      <c r="C43" s="46"/>
      <c r="D43" s="53"/>
      <c r="E43" s="58"/>
      <c r="H43" s="35"/>
    </row>
    <row r="44" spans="1:8" ht="20.25" thickBot="1">
      <c r="A44" s="44"/>
      <c r="B44" s="45"/>
      <c r="C44" s="46"/>
      <c r="D44" s="53"/>
      <c r="E44" s="58"/>
      <c r="H44" s="35"/>
    </row>
    <row r="45" spans="1:8" ht="20.25" thickBot="1">
      <c r="A45" s="179" t="str">
        <f>PROMOCIONALES!A8</f>
        <v>PROMOCIONALES A HCP.</v>
      </c>
      <c r="B45" s="180"/>
      <c r="C45" s="180"/>
      <c r="D45" s="181"/>
      <c r="E45" s="58"/>
      <c r="H45" s="35"/>
    </row>
    <row r="46" spans="1:8" s="52" customFormat="1" ht="20.25" thickBot="1">
      <c r="A46" s="16" t="s">
        <v>6</v>
      </c>
      <c r="B46" s="55" t="s">
        <v>9</v>
      </c>
      <c r="C46" s="55" t="s">
        <v>21</v>
      </c>
      <c r="D46" s="84" t="s">
        <v>1</v>
      </c>
      <c r="E46" s="4" t="s">
        <v>4</v>
      </c>
      <c r="F46" s="4" t="s">
        <v>5</v>
      </c>
      <c r="H46" s="35"/>
    </row>
    <row r="47" spans="1:8" ht="20.25" thickBot="1">
      <c r="A47" s="37" t="str">
        <f>PROMOCIONALES!A10</f>
        <v>TRIGO GUTIERREZ BENJAMIN</v>
      </c>
      <c r="B47" s="49" t="str">
        <f>PROMOCIONALES!B10</f>
        <v>NGC</v>
      </c>
      <c r="C47" s="38">
        <f>PROMOCIONALES!C10</f>
        <v>39780</v>
      </c>
      <c r="D47" s="85">
        <f>PROMOCIONALES!D10</f>
        <v>0</v>
      </c>
      <c r="E47" s="60">
        <f>PROMOCIONALES!E10</f>
        <v>68</v>
      </c>
      <c r="F47" s="59" t="s">
        <v>10</v>
      </c>
      <c r="G47" s="11" t="s">
        <v>15</v>
      </c>
      <c r="H47" s="35"/>
    </row>
    <row r="48" spans="1:8" ht="20.25" thickBot="1">
      <c r="A48" s="37"/>
      <c r="B48" s="49"/>
      <c r="C48" s="38"/>
      <c r="D48" s="49"/>
      <c r="E48" s="60"/>
      <c r="F48" s="61">
        <f>(E48-D48)</f>
        <v>0</v>
      </c>
      <c r="G48" s="11" t="s">
        <v>17</v>
      </c>
      <c r="H48" s="35"/>
    </row>
    <row r="49" spans="1:8" ht="20.25" thickBot="1">
      <c r="A49" s="44"/>
      <c r="B49" s="45"/>
      <c r="C49" s="46"/>
      <c r="D49" s="53"/>
      <c r="E49" s="58"/>
      <c r="H49" s="35"/>
    </row>
    <row r="50" spans="1:8" ht="20.25" thickBot="1">
      <c r="A50" s="179" t="s">
        <v>13</v>
      </c>
      <c r="B50" s="180"/>
      <c r="C50" s="180"/>
      <c r="D50" s="181"/>
      <c r="E50" s="58"/>
      <c r="H50" s="35"/>
    </row>
    <row r="51" spans="1:8" ht="20.25" thickBot="1">
      <c r="A51" s="4" t="s">
        <v>0</v>
      </c>
      <c r="B51" s="4" t="s">
        <v>9</v>
      </c>
      <c r="C51" s="41" t="s">
        <v>10</v>
      </c>
      <c r="D51" s="4" t="s">
        <v>22</v>
      </c>
      <c r="E51" s="58"/>
      <c r="H51" s="35"/>
    </row>
    <row r="52" spans="1:8" ht="18" customHeight="1">
      <c r="A52" s="37" t="str">
        <f>'5 H Y H.A. Y GGII'!A10</f>
        <v>ESPINAL SALVADOR</v>
      </c>
      <c r="B52" s="49" t="str">
        <f>'5 H Y H.A. Y GGII'!B10</f>
        <v>CMDP</v>
      </c>
      <c r="C52" s="38" t="s">
        <v>10</v>
      </c>
      <c r="D52" s="39">
        <f>'5 H Y H.A. Y GGII'!C10</f>
        <v>26</v>
      </c>
      <c r="E52" s="58"/>
      <c r="H52" s="35"/>
    </row>
    <row r="53" spans="1:8" ht="18" customHeight="1">
      <c r="A53" s="37" t="str">
        <f>'5 H Y H.A. Y GGII'!A11</f>
        <v>RODRIGUEZ FERRERO JUAN MARTIN</v>
      </c>
      <c r="B53" s="49" t="str">
        <f>'5 H Y H.A. Y GGII'!B11</f>
        <v>CEGL</v>
      </c>
      <c r="C53" s="38" t="s">
        <v>10</v>
      </c>
      <c r="D53" s="39">
        <f>'5 H Y H.A. Y GGII'!C11</f>
        <v>28</v>
      </c>
      <c r="E53" s="58"/>
      <c r="H53" s="35"/>
    </row>
    <row r="54" spans="1:8" ht="18" customHeight="1">
      <c r="A54" s="37" t="str">
        <f>'5 H Y H.A. Y GGII'!A12</f>
        <v>BENEDIT HIPOLITO</v>
      </c>
      <c r="B54" s="49" t="str">
        <f>'5 H Y H.A. Y GGII'!B12</f>
        <v>TGC</v>
      </c>
      <c r="C54" s="38" t="s">
        <v>10</v>
      </c>
      <c r="D54" s="39">
        <f>'5 H Y H.A. Y GGII'!C12</f>
        <v>29</v>
      </c>
      <c r="E54" s="58"/>
      <c r="H54" s="35"/>
    </row>
    <row r="55" spans="1:8" ht="18" customHeight="1">
      <c r="A55" s="37" t="str">
        <f>'5 H Y H.A. Y GGII'!A13</f>
        <v>BERIGUISTAIN VALENTINO</v>
      </c>
      <c r="B55" s="49" t="str">
        <f>'5 H Y H.A. Y GGII'!B13</f>
        <v>NGC</v>
      </c>
      <c r="C55" s="38" t="s">
        <v>10</v>
      </c>
      <c r="D55" s="39">
        <f>'5 H Y H.A. Y GGII'!C13</f>
        <v>30</v>
      </c>
      <c r="E55" s="58"/>
      <c r="H55" s="35"/>
    </row>
    <row r="56" spans="1:8" ht="18" customHeight="1">
      <c r="A56" s="37" t="str">
        <f>'5 H Y H.A. Y GGII'!A14</f>
        <v>RENATA PEDRO</v>
      </c>
      <c r="B56" s="49" t="str">
        <f>'5 H Y H.A. Y GGII'!B14</f>
        <v>TGC</v>
      </c>
      <c r="C56" s="38" t="s">
        <v>10</v>
      </c>
      <c r="D56" s="39">
        <f>'5 H Y H.A. Y GGII'!C14</f>
        <v>33</v>
      </c>
      <c r="E56" s="58"/>
      <c r="H56" s="35"/>
    </row>
    <row r="57" spans="1:8" ht="18" customHeight="1">
      <c r="A57" s="37" t="str">
        <f>'5 H Y H.A. Y GGII'!A15</f>
        <v>TRIGO SIMONA</v>
      </c>
      <c r="B57" s="49" t="str">
        <f>'5 H Y H.A. Y GGII'!B15</f>
        <v>GCD</v>
      </c>
      <c r="C57" s="38" t="s">
        <v>10</v>
      </c>
      <c r="D57" s="39">
        <f>'5 H Y H.A. Y GGII'!C15</f>
        <v>33</v>
      </c>
      <c r="E57" s="58"/>
      <c r="H57" s="35"/>
    </row>
    <row r="58" spans="1:8" ht="18" customHeight="1">
      <c r="A58" s="37" t="str">
        <f>'5 H Y H.A. Y GGII'!A16</f>
        <v>HARDOY ALEJO</v>
      </c>
      <c r="B58" s="49" t="str">
        <f>'5 H Y H.A. Y GGII'!B16</f>
        <v>TGC</v>
      </c>
      <c r="C58" s="38" t="s">
        <v>10</v>
      </c>
      <c r="D58" s="39">
        <f>'5 H Y H.A. Y GGII'!C16</f>
        <v>33</v>
      </c>
      <c r="E58" s="58"/>
      <c r="H58" s="35"/>
    </row>
    <row r="59" spans="1:8" ht="18" customHeight="1">
      <c r="A59" s="37" t="str">
        <f>'5 H Y H.A. Y GGII'!A17</f>
        <v>BIONDELLI BOSSO ANGELINA</v>
      </c>
      <c r="B59" s="49" t="str">
        <f>'5 H Y H.A. Y GGII'!B17</f>
        <v>SPGC</v>
      </c>
      <c r="C59" s="38" t="s">
        <v>10</v>
      </c>
      <c r="D59" s="39">
        <f>'5 H Y H.A. Y GGII'!C17</f>
        <v>35</v>
      </c>
      <c r="E59" s="58"/>
      <c r="H59" s="35"/>
    </row>
    <row r="60" spans="1:8" ht="18" customHeight="1">
      <c r="A60" s="37" t="str">
        <f>'5 H Y H.A. Y GGII'!A18</f>
        <v>ALFONSO FELIPE</v>
      </c>
      <c r="B60" s="49" t="str">
        <f>'5 H Y H.A. Y GGII'!B18</f>
        <v>MDPGC</v>
      </c>
      <c r="C60" s="38" t="s">
        <v>10</v>
      </c>
      <c r="D60" s="39">
        <f>'5 H Y H.A. Y GGII'!C18</f>
        <v>42</v>
      </c>
      <c r="E60" s="58"/>
      <c r="H60" s="35"/>
    </row>
    <row r="61" spans="1:8" ht="18" customHeight="1">
      <c r="A61" s="37" t="str">
        <f>'5 H Y H.A. Y GGII'!A19</f>
        <v>RODRIGUEZ FERRERO SANTIAGO</v>
      </c>
      <c r="B61" s="49" t="str">
        <f>'5 H Y H.A. Y GGII'!B19</f>
        <v>CEGL</v>
      </c>
      <c r="C61" s="38" t="s">
        <v>10</v>
      </c>
      <c r="D61" s="39">
        <f>'5 H Y H.A. Y GGII'!C19</f>
        <v>43</v>
      </c>
      <c r="E61" s="58"/>
      <c r="H61" s="35"/>
    </row>
    <row r="62" spans="1:8" ht="18" customHeight="1">
      <c r="A62" s="37" t="e">
        <f>'5 H Y H.A. Y GGII'!#REF!</f>
        <v>#REF!</v>
      </c>
      <c r="B62" s="49" t="e">
        <f>'5 H Y H.A. Y GGII'!#REF!</f>
        <v>#REF!</v>
      </c>
      <c r="C62" s="38" t="s">
        <v>10</v>
      </c>
      <c r="D62" s="39" t="e">
        <f>'5 H Y H.A. Y GGII'!#REF!</f>
        <v>#REF!</v>
      </c>
      <c r="E62" s="58"/>
      <c r="H62" s="35"/>
    </row>
    <row r="63" spans="1:8" ht="18" customHeight="1">
      <c r="A63" s="37" t="str">
        <f>'5 H Y H.A. Y GGII'!A20</f>
        <v>RASMUSSEN OTTO ALFREDO</v>
      </c>
      <c r="B63" s="49" t="str">
        <f>'5 H Y H.A. Y GGII'!B20</f>
        <v>NGC</v>
      </c>
      <c r="C63" s="38" t="s">
        <v>10</v>
      </c>
      <c r="D63" s="39" t="str">
        <f>'5 H Y H.A. Y GGII'!C20</f>
        <v>--</v>
      </c>
      <c r="E63" s="58"/>
      <c r="H63" s="35"/>
    </row>
    <row r="64" spans="1:8" ht="18" customHeight="1">
      <c r="A64" s="37" t="str">
        <f>'5 H Y H.A. Y GGII'!A21</f>
        <v>MATHIEU TORIBIO</v>
      </c>
      <c r="B64" s="49" t="str">
        <f>'5 H Y H.A. Y GGII'!B21</f>
        <v>TGC</v>
      </c>
      <c r="C64" s="38" t="s">
        <v>10</v>
      </c>
      <c r="D64" s="39" t="str">
        <f>'5 H Y H.A. Y GGII'!C21</f>
        <v>--</v>
      </c>
      <c r="E64" s="58"/>
      <c r="H64" s="35"/>
    </row>
    <row r="65" spans="1:4" ht="19.5" thickBot="1"/>
    <row r="66" spans="1:4" ht="20.25" thickBot="1">
      <c r="A66" s="179" t="str">
        <f>'5 H Y H.A. Y GGII'!A25:C25</f>
        <v>GOLFISTAS INTEGRADOS</v>
      </c>
      <c r="B66" s="180"/>
      <c r="C66" s="180"/>
      <c r="D66" s="181"/>
    </row>
    <row r="67" spans="1:4" ht="20.25" thickBot="1">
      <c r="A67" s="4" t="s">
        <v>0</v>
      </c>
      <c r="B67" s="4" t="s">
        <v>9</v>
      </c>
      <c r="C67" s="41" t="s">
        <v>10</v>
      </c>
      <c r="D67" s="4" t="s">
        <v>22</v>
      </c>
    </row>
    <row r="68" spans="1:4" ht="19.5">
      <c r="A68" s="37" t="str">
        <f>'5 H Y H.A. Y GGII'!A27</f>
        <v>JESPERSEN JUAN PEDRO</v>
      </c>
      <c r="B68" s="49" t="str">
        <f>'5 H Y H.A. Y GGII'!B27</f>
        <v>NGC</v>
      </c>
      <c r="C68" s="38" t="s">
        <v>10</v>
      </c>
      <c r="D68" s="39">
        <f>'5 H Y H.A. Y GGII'!C27</f>
        <v>50</v>
      </c>
    </row>
    <row r="69" spans="1:4" ht="19.5">
      <c r="A69" s="37" t="str">
        <f>'5 H Y H.A. Y GGII'!A28</f>
        <v>RETTA PEDRO JOSE</v>
      </c>
      <c r="B69" s="49" t="str">
        <f>'5 H Y H.A. Y GGII'!B28</f>
        <v>NGC</v>
      </c>
      <c r="C69" s="38" t="s">
        <v>10</v>
      </c>
      <c r="D69" s="39">
        <f>'5 H Y H.A. Y GGII'!C28</f>
        <v>50</v>
      </c>
    </row>
    <row r="70" spans="1:4" ht="19.5">
      <c r="A70" s="37" t="str">
        <f>'5 H Y H.A. Y GGII'!A29</f>
        <v>DANUNZIO MATIAS</v>
      </c>
      <c r="B70" s="49" t="str">
        <f>'5 H Y H.A. Y GGII'!B29</f>
        <v>NGC</v>
      </c>
      <c r="C70" s="38" t="s">
        <v>10</v>
      </c>
      <c r="D70" s="39" t="str">
        <f>'5 H Y H.A. Y GGII'!C29</f>
        <v>--</v>
      </c>
    </row>
    <row r="71" spans="1:4" ht="19.5">
      <c r="A71" s="37" t="str">
        <f>'5 H Y H.A. Y GGII'!A30</f>
        <v>KEEGAARD LISANDRO</v>
      </c>
      <c r="B71" s="49" t="str">
        <f>'5 H Y H.A. Y GGII'!B30</f>
        <v>NGC</v>
      </c>
      <c r="C71" s="38" t="s">
        <v>10</v>
      </c>
      <c r="D71" s="39" t="str">
        <f>'5 H Y H.A. Y GGII'!C30</f>
        <v>--</v>
      </c>
    </row>
    <row r="72" spans="1:4" ht="19.5">
      <c r="A72" s="37" t="str">
        <f>'5 H Y H.A. Y GGII'!A31</f>
        <v>LONCAN JAVIER</v>
      </c>
      <c r="B72" s="49" t="str">
        <f>'5 H Y H.A. Y GGII'!B31</f>
        <v>NGC</v>
      </c>
      <c r="C72" s="38" t="s">
        <v>10</v>
      </c>
      <c r="D72" s="39" t="str">
        <f>'5 H Y H.A. Y GGII'!C31</f>
        <v>--</v>
      </c>
    </row>
    <row r="73" spans="1:4" ht="19.5">
      <c r="A73" s="37" t="str">
        <f>'5 H Y H.A. Y GGII'!A32</f>
        <v>MORANO JUAN CRUZ</v>
      </c>
      <c r="B73" s="49" t="str">
        <f>'5 H Y H.A. Y GGII'!B32</f>
        <v>NGC</v>
      </c>
      <c r="C73" s="38" t="s">
        <v>10</v>
      </c>
      <c r="D73" s="39" t="str">
        <f>'5 H Y H.A. Y GGII'!C32</f>
        <v>--</v>
      </c>
    </row>
    <row r="74" spans="1:4" ht="19.5">
      <c r="A74" s="37" t="str">
        <f>'5 H Y H.A. Y GGII'!A33</f>
        <v>RODRIGUEZ VILLEGAS SANTIAGO</v>
      </c>
      <c r="B74" s="49" t="str">
        <f>'5 H Y H.A. Y GGII'!B33</f>
        <v>NGC</v>
      </c>
      <c r="C74" s="38" t="s">
        <v>10</v>
      </c>
      <c r="D74" s="39" t="str">
        <f>'5 H Y H.A. Y GGII'!C33</f>
        <v>--</v>
      </c>
    </row>
  </sheetData>
  <mergeCells count="15">
    <mergeCell ref="A66:D66"/>
    <mergeCell ref="A1:D1"/>
    <mergeCell ref="A2:D2"/>
    <mergeCell ref="A3:D3"/>
    <mergeCell ref="A4:D4"/>
    <mergeCell ref="A5:D5"/>
    <mergeCell ref="A6:D6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1:H19"/>
  <sheetViews>
    <sheetView workbookViewId="0">
      <selection activeCell="F13" sqref="F13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176" t="str">
        <f>JUV!A1</f>
        <v>EL VALLE DE TANDIL</v>
      </c>
      <c r="B1" s="176"/>
      <c r="C1" s="176"/>
      <c r="D1" s="176"/>
      <c r="E1" s="58"/>
      <c r="H1" s="35"/>
    </row>
    <row r="2" spans="1:8" ht="19.5">
      <c r="A2" s="176" t="str">
        <f>JUV!A2</f>
        <v>GOLF CLUB</v>
      </c>
      <c r="B2" s="176"/>
      <c r="C2" s="176"/>
      <c r="D2" s="176"/>
      <c r="E2" s="58"/>
      <c r="H2" s="35"/>
    </row>
    <row r="3" spans="1:8" ht="19.5">
      <c r="A3" s="176" t="str">
        <f>JUV!A3</f>
        <v>FEDERACION REGIONAL DE GOLF MAR Y SIERRAS</v>
      </c>
      <c r="B3" s="176"/>
      <c r="C3" s="176"/>
      <c r="D3" s="176"/>
      <c r="E3" s="58"/>
      <c r="H3" s="35"/>
    </row>
    <row r="4" spans="1:8" ht="19.5">
      <c r="A4" s="178" t="e">
        <f>#REF!</f>
        <v>#REF!</v>
      </c>
      <c r="B4" s="178"/>
      <c r="C4" s="178"/>
      <c r="D4" s="178"/>
      <c r="E4" s="58"/>
      <c r="H4" s="35"/>
    </row>
    <row r="5" spans="1:8" ht="19.5">
      <c r="A5" s="176" t="s">
        <v>14</v>
      </c>
      <c r="B5" s="176"/>
      <c r="C5" s="176"/>
      <c r="D5" s="176"/>
      <c r="E5" s="58"/>
      <c r="H5" s="35"/>
    </row>
    <row r="6" spans="1:8" ht="19.5">
      <c r="A6" s="176" t="str">
        <f>JUV!A6</f>
        <v>DOMINGO 05 DE MARZO DE 2023</v>
      </c>
      <c r="B6" s="176"/>
      <c r="C6" s="176"/>
      <c r="D6" s="176"/>
      <c r="E6" s="58"/>
      <c r="H6" s="35"/>
    </row>
    <row r="7" spans="1:8" ht="20.25" thickBot="1">
      <c r="A7" s="97"/>
      <c r="B7" s="97"/>
      <c r="C7" s="97"/>
      <c r="D7" s="97"/>
      <c r="E7" s="58"/>
      <c r="H7" s="35"/>
    </row>
    <row r="8" spans="1:8" ht="20.25" thickBot="1">
      <c r="A8" s="179" t="e">
        <f>#REF!</f>
        <v>#REF!</v>
      </c>
      <c r="B8" s="180"/>
      <c r="C8" s="180"/>
      <c r="D8" s="180"/>
      <c r="E8" s="180"/>
      <c r="F8" s="181"/>
      <c r="H8" s="35"/>
    </row>
    <row r="9" spans="1:8" s="97" customFormat="1" ht="20.25" thickBot="1">
      <c r="A9" s="16" t="s">
        <v>0</v>
      </c>
      <c r="B9" s="99" t="s">
        <v>35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thickBot="1">
      <c r="A10" s="37" t="e">
        <f>#REF!</f>
        <v>#REF!</v>
      </c>
      <c r="B10" s="101" t="e">
        <f>#REF!</f>
        <v>#REF!</v>
      </c>
      <c r="C10" s="38" t="e">
        <f>#REF!</f>
        <v>#REF!</v>
      </c>
      <c r="D10" s="49" t="e">
        <f>#REF!</f>
        <v>#REF!</v>
      </c>
      <c r="E10" s="60" t="e">
        <f>#REF!</f>
        <v>#REF!</v>
      </c>
      <c r="F10" s="59" t="s">
        <v>10</v>
      </c>
      <c r="G10" s="102" t="s">
        <v>26</v>
      </c>
      <c r="H10" s="35"/>
    </row>
    <row r="11" spans="1:8" ht="20.25" thickBot="1">
      <c r="A11" s="37" t="e">
        <f>#REF!</f>
        <v>#REF!</v>
      </c>
      <c r="B11" s="101" t="e">
        <f>#REF!</f>
        <v>#REF!</v>
      </c>
      <c r="C11" s="38" t="e">
        <f>#REF!</f>
        <v>#REF!</v>
      </c>
      <c r="D11" s="49" t="e">
        <f>#REF!</f>
        <v>#REF!</v>
      </c>
      <c r="E11" s="60" t="e">
        <f>#REF!</f>
        <v>#REF!</v>
      </c>
      <c r="F11" s="59" t="s">
        <v>10</v>
      </c>
      <c r="G11" s="102" t="s">
        <v>27</v>
      </c>
      <c r="H11" s="35"/>
    </row>
    <row r="12" spans="1:8" ht="20.25" thickBot="1">
      <c r="A12" s="37" t="e">
        <f>#REF!</f>
        <v>#REF!</v>
      </c>
      <c r="B12" s="101" t="e">
        <f>#REF!</f>
        <v>#REF!</v>
      </c>
      <c r="C12" s="38" t="e">
        <f>#REF!</f>
        <v>#REF!</v>
      </c>
      <c r="D12" s="49" t="e">
        <f>#REF!</f>
        <v>#REF!</v>
      </c>
      <c r="E12" s="60" t="e">
        <f>#REF!</f>
        <v>#REF!</v>
      </c>
      <c r="F12" s="116" t="s">
        <v>10</v>
      </c>
      <c r="G12" s="102" t="s">
        <v>56</v>
      </c>
      <c r="H12" s="35"/>
    </row>
    <row r="13" spans="1:8" ht="19.5">
      <c r="A13" s="44"/>
      <c r="B13" s="45"/>
      <c r="C13" s="46"/>
      <c r="D13" s="45"/>
      <c r="E13" s="98"/>
      <c r="F13" s="98"/>
      <c r="G13" s="98"/>
      <c r="H13" s="35"/>
    </row>
    <row r="14" spans="1:8" ht="19.5">
      <c r="A14" s="191" t="e">
        <f>#REF!</f>
        <v>#REF!</v>
      </c>
      <c r="B14" s="191"/>
      <c r="C14" s="191"/>
      <c r="D14" s="191"/>
      <c r="E14" s="191"/>
      <c r="F14" s="191"/>
      <c r="G14" s="98"/>
      <c r="H14" s="35"/>
    </row>
    <row r="15" spans="1:8" ht="19.5" thickBot="1">
      <c r="C15" s="40"/>
      <c r="E15" s="58"/>
      <c r="H15" s="35"/>
    </row>
    <row r="16" spans="1:8" ht="20.25" thickBot="1">
      <c r="A16" s="179" t="e">
        <f>#REF!</f>
        <v>#REF!</v>
      </c>
      <c r="B16" s="180"/>
      <c r="C16" s="180"/>
      <c r="D16" s="180"/>
      <c r="E16" s="180"/>
      <c r="F16" s="181"/>
      <c r="H16" s="35"/>
    </row>
    <row r="17" spans="1:8" s="97" customFormat="1" ht="20.25" thickBot="1">
      <c r="A17" s="16" t="s">
        <v>0</v>
      </c>
      <c r="B17" s="99" t="s">
        <v>9</v>
      </c>
      <c r="C17" s="55" t="s">
        <v>21</v>
      </c>
      <c r="D17" s="56" t="s">
        <v>1</v>
      </c>
      <c r="E17" s="4" t="s">
        <v>4</v>
      </c>
      <c r="F17" s="4" t="s">
        <v>5</v>
      </c>
      <c r="H17" s="35"/>
    </row>
    <row r="18" spans="1:8" ht="20.25" thickBot="1">
      <c r="A18" s="37" t="e">
        <f>#REF!</f>
        <v>#REF!</v>
      </c>
      <c r="B18" s="103" t="e">
        <f>#REF!</f>
        <v>#REF!</v>
      </c>
      <c r="C18" s="38" t="e">
        <f>#REF!</f>
        <v>#REF!</v>
      </c>
      <c r="D18" s="49" t="e">
        <f>#REF!</f>
        <v>#REF!</v>
      </c>
      <c r="E18" s="60" t="e">
        <f>#REF!</f>
        <v>#REF!</v>
      </c>
      <c r="F18" s="59" t="s">
        <v>10</v>
      </c>
      <c r="G18" s="102" t="s">
        <v>26</v>
      </c>
      <c r="H18" s="35"/>
    </row>
    <row r="19" spans="1:8" ht="20.25" thickBot="1">
      <c r="A19" s="37" t="e">
        <f>#REF!</f>
        <v>#REF!</v>
      </c>
      <c r="B19" s="103" t="e">
        <f>#REF!</f>
        <v>#REF!</v>
      </c>
      <c r="C19" s="38" t="e">
        <f>#REF!</f>
        <v>#REF!</v>
      </c>
      <c r="D19" s="49" t="e">
        <f>#REF!</f>
        <v>#REF!</v>
      </c>
      <c r="E19" s="60" t="e">
        <f>#REF!</f>
        <v>#REF!</v>
      </c>
      <c r="F19" s="59" t="s">
        <v>10</v>
      </c>
      <c r="G19" s="102" t="s">
        <v>27</v>
      </c>
      <c r="H19" s="35"/>
    </row>
  </sheetData>
  <mergeCells count="9">
    <mergeCell ref="A14:F14"/>
    <mergeCell ref="A8:F8"/>
    <mergeCell ref="A16:F16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J64"/>
  <sheetViews>
    <sheetView topLeftCell="A31" workbookViewId="0">
      <selection activeCell="A42" sqref="A42"/>
    </sheetView>
  </sheetViews>
  <sheetFormatPr baseColWidth="10" defaultRowHeight="19.5"/>
  <cols>
    <col min="1" max="1" width="33.140625" style="108" bestFit="1" customWidth="1"/>
    <col min="2" max="2" width="16.7109375" style="100" bestFit="1" customWidth="1"/>
    <col min="3" max="3" width="9.85546875" style="26" bestFit="1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2.28515625" style="110" customWidth="1"/>
    <col min="10" max="10" width="4.42578125" style="9" bestFit="1" customWidth="1"/>
    <col min="11" max="16384" width="11.42578125" style="9"/>
  </cols>
  <sheetData>
    <row r="1" spans="1:10">
      <c r="A1" s="176" t="str">
        <f>JUV!A1</f>
        <v>EL VALLE DE TANDIL</v>
      </c>
      <c r="B1" s="176"/>
      <c r="C1" s="176"/>
      <c r="D1" s="176"/>
      <c r="E1" s="176"/>
      <c r="F1" s="176"/>
      <c r="G1" s="176"/>
      <c r="H1" s="176"/>
      <c r="I1" s="109"/>
      <c r="J1" s="35"/>
    </row>
    <row r="2" spans="1:10">
      <c r="A2" s="177" t="str">
        <f>JUV!A2</f>
        <v>GOLF CLUB</v>
      </c>
      <c r="B2" s="177"/>
      <c r="C2" s="177"/>
      <c r="D2" s="177"/>
      <c r="E2" s="177"/>
      <c r="F2" s="177"/>
      <c r="G2" s="177"/>
      <c r="H2" s="177"/>
      <c r="I2" s="109"/>
      <c r="J2" s="35"/>
    </row>
    <row r="3" spans="1:10">
      <c r="A3" s="176" t="s">
        <v>7</v>
      </c>
      <c r="B3" s="176"/>
      <c r="C3" s="176"/>
      <c r="D3" s="176"/>
      <c r="E3" s="176"/>
      <c r="F3" s="176"/>
      <c r="G3" s="176"/>
      <c r="H3" s="176"/>
      <c r="I3" s="109"/>
      <c r="J3" s="35"/>
    </row>
    <row r="4" spans="1:10" ht="37.5">
      <c r="A4" s="192" t="e">
        <f>#REF!</f>
        <v>#REF!</v>
      </c>
      <c r="B4" s="192"/>
      <c r="C4" s="192"/>
      <c r="D4" s="192"/>
      <c r="E4" s="192"/>
      <c r="F4" s="192"/>
      <c r="G4" s="192"/>
      <c r="H4" s="192"/>
      <c r="I4" s="109"/>
      <c r="J4" s="35"/>
    </row>
    <row r="5" spans="1:10">
      <c r="A5" s="176" t="str">
        <f>JUV!A5</f>
        <v>DOS VUELTAS DE 9 HOYOS MEDAL PLAY</v>
      </c>
      <c r="B5" s="176"/>
      <c r="C5" s="176"/>
      <c r="D5" s="176"/>
      <c r="E5" s="176"/>
      <c r="F5" s="176"/>
      <c r="G5" s="176"/>
      <c r="H5" s="176"/>
      <c r="I5" s="109"/>
      <c r="J5" s="35"/>
    </row>
    <row r="6" spans="1:10" ht="20.25" thickBot="1">
      <c r="A6" s="176" t="str">
        <f>JUV!A6</f>
        <v>DOMINGO 05 DE MARZO DE 2023</v>
      </c>
      <c r="B6" s="176"/>
      <c r="C6" s="176"/>
      <c r="D6" s="176"/>
      <c r="E6" s="176"/>
      <c r="F6" s="176"/>
      <c r="G6" s="176"/>
      <c r="H6" s="176"/>
      <c r="I6" s="109"/>
      <c r="J6" s="35"/>
    </row>
    <row r="7" spans="1:10" ht="20.25" hidden="1" thickBot="1">
      <c r="A7" s="179" t="e">
        <f>JUV!#REF!</f>
        <v>#REF!</v>
      </c>
      <c r="B7" s="180"/>
      <c r="C7" s="180"/>
      <c r="D7" s="180"/>
      <c r="E7" s="180"/>
      <c r="F7" s="180"/>
      <c r="G7" s="180"/>
      <c r="H7" s="181"/>
      <c r="I7" s="109"/>
      <c r="J7" s="35"/>
    </row>
    <row r="8" spans="1:10" ht="20.25" hidden="1" thickBot="1">
      <c r="A8" s="106" t="s">
        <v>6</v>
      </c>
      <c r="B8" s="105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9"/>
      <c r="J8" s="35"/>
    </row>
    <row r="9" spans="1:10" ht="20.100000000000001" hidden="1" customHeight="1">
      <c r="A9" s="107" t="e">
        <f>JUV!#REF!</f>
        <v>#REF!</v>
      </c>
      <c r="B9" s="104" t="e">
        <f>JUV!#REF!</f>
        <v>#REF!</v>
      </c>
      <c r="C9" s="25" t="e">
        <f>JUV!#REF!</f>
        <v>#REF!</v>
      </c>
      <c r="D9" s="20" t="e">
        <f>JUV!#REF!</f>
        <v>#REF!</v>
      </c>
      <c r="E9" s="20" t="e">
        <f>JUV!#REF!</f>
        <v>#REF!</v>
      </c>
      <c r="F9" s="20" t="e">
        <f>JUV!#REF!</f>
        <v>#REF!</v>
      </c>
      <c r="G9" s="20" t="e">
        <f>JUV!#REF!</f>
        <v>#REF!</v>
      </c>
      <c r="H9" s="28" t="s">
        <v>10</v>
      </c>
      <c r="I9" s="102" t="s">
        <v>15</v>
      </c>
      <c r="J9" s="35"/>
    </row>
    <row r="10" spans="1:10" ht="20.100000000000001" hidden="1" customHeight="1">
      <c r="A10" s="107" t="e">
        <f>JUV!#REF!</f>
        <v>#REF!</v>
      </c>
      <c r="B10" s="104" t="e">
        <f>JUV!#REF!</f>
        <v>#REF!</v>
      </c>
      <c r="C10" s="25" t="e">
        <f>JUV!#REF!</f>
        <v>#REF!</v>
      </c>
      <c r="D10" s="20" t="e">
        <f>JUV!#REF!</f>
        <v>#REF!</v>
      </c>
      <c r="E10" s="20" t="e">
        <f>JUV!#REF!</f>
        <v>#REF!</v>
      </c>
      <c r="F10" s="20" t="e">
        <f>JUV!#REF!</f>
        <v>#REF!</v>
      </c>
      <c r="G10" s="20" t="e">
        <f>JUV!#REF!</f>
        <v>#REF!</v>
      </c>
      <c r="H10" s="28" t="s">
        <v>10</v>
      </c>
      <c r="I10" s="102" t="s">
        <v>16</v>
      </c>
      <c r="J10" s="35"/>
    </row>
    <row r="11" spans="1:10" ht="20.100000000000001" hidden="1" customHeight="1">
      <c r="A11" s="107"/>
      <c r="B11" s="104"/>
      <c r="C11" s="25"/>
      <c r="D11" s="20"/>
      <c r="E11" s="20"/>
      <c r="F11" s="20"/>
      <c r="G11" s="31">
        <f>SUM(E11:F11)</f>
        <v>0</v>
      </c>
      <c r="H11" s="28">
        <f>SUM(G11-D11)</f>
        <v>0</v>
      </c>
      <c r="I11" s="102" t="s">
        <v>17</v>
      </c>
      <c r="J11" s="35"/>
    </row>
    <row r="12" spans="1:10" ht="20.100000000000001" hidden="1" customHeight="1">
      <c r="A12" s="107"/>
      <c r="B12" s="104"/>
      <c r="C12" s="25"/>
      <c r="D12" s="20"/>
      <c r="E12" s="20"/>
      <c r="F12" s="20"/>
      <c r="G12" s="31">
        <f>SUM(E12:F12)</f>
        <v>0</v>
      </c>
      <c r="H12" s="28">
        <f>SUM(G12-D12)</f>
        <v>0</v>
      </c>
      <c r="I12" s="102" t="s">
        <v>18</v>
      </c>
      <c r="J12" s="35"/>
    </row>
    <row r="13" spans="1:10" ht="20.25" thickBot="1">
      <c r="A13" s="179" t="e">
        <f>#REF!</f>
        <v>#REF!</v>
      </c>
      <c r="B13" s="180"/>
      <c r="C13" s="180"/>
      <c r="D13" s="180"/>
      <c r="E13" s="180"/>
      <c r="F13" s="180"/>
      <c r="G13" s="180"/>
      <c r="H13" s="181"/>
      <c r="I13" s="62"/>
      <c r="J13" s="35"/>
    </row>
    <row r="14" spans="1:10" ht="20.25" thickBot="1">
      <c r="A14" s="106" t="s">
        <v>6</v>
      </c>
      <c r="B14" s="105" t="s">
        <v>35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9"/>
      <c r="J14" s="35"/>
    </row>
    <row r="15" spans="1:10" ht="20.100000000000001" customHeight="1" thickBot="1">
      <c r="A15" s="107" t="e">
        <f>#REF!</f>
        <v>#REF!</v>
      </c>
      <c r="B15" s="104" t="e">
        <f>#REF!</f>
        <v>#REF!</v>
      </c>
      <c r="C15" s="25" t="e">
        <f>#REF!</f>
        <v>#REF!</v>
      </c>
      <c r="D15" s="20" t="e">
        <f>#REF!</f>
        <v>#REF!</v>
      </c>
      <c r="E15" s="20" t="e">
        <f>#REF!</f>
        <v>#REF!</v>
      </c>
      <c r="F15" s="20" t="e">
        <f>#REF!</f>
        <v>#REF!</v>
      </c>
      <c r="G15" s="20" t="e">
        <f>#REF!</f>
        <v>#REF!</v>
      </c>
      <c r="H15" s="28" t="s">
        <v>10</v>
      </c>
      <c r="I15" s="102" t="s">
        <v>26</v>
      </c>
      <c r="J15" s="35" t="s">
        <v>59</v>
      </c>
    </row>
    <row r="16" spans="1:10" ht="20.25" thickBot="1"/>
    <row r="17" spans="1:10" ht="20.25" thickBot="1">
      <c r="A17" s="179" t="e">
        <f>#REF!</f>
        <v>#REF!</v>
      </c>
      <c r="B17" s="180"/>
      <c r="C17" s="180"/>
      <c r="D17" s="180"/>
      <c r="E17" s="180"/>
      <c r="F17" s="180"/>
      <c r="G17" s="180"/>
      <c r="H17" s="181"/>
      <c r="I17" s="62"/>
    </row>
    <row r="18" spans="1:10" ht="20.25" thickBot="1">
      <c r="A18" s="106" t="s">
        <v>0</v>
      </c>
      <c r="B18" s="105" t="s">
        <v>35</v>
      </c>
      <c r="C18" s="24" t="s">
        <v>21</v>
      </c>
      <c r="D18" s="4" t="s">
        <v>1</v>
      </c>
      <c r="E18" s="4" t="s">
        <v>2</v>
      </c>
      <c r="F18" s="4" t="s">
        <v>3</v>
      </c>
      <c r="G18" s="4" t="s">
        <v>4</v>
      </c>
      <c r="H18" s="4" t="s">
        <v>5</v>
      </c>
      <c r="I18" s="109"/>
    </row>
    <row r="19" spans="1:10" ht="20.25" thickBot="1">
      <c r="A19" s="107" t="s">
        <v>38</v>
      </c>
      <c r="B19" s="104" t="s">
        <v>33</v>
      </c>
      <c r="C19" s="25">
        <v>39213</v>
      </c>
      <c r="D19" s="20">
        <v>11</v>
      </c>
      <c r="E19" s="20">
        <v>40</v>
      </c>
      <c r="F19" s="20">
        <v>37</v>
      </c>
      <c r="G19" s="20">
        <f t="shared" ref="G19:G24" si="0">SUM(E19:F19)</f>
        <v>77</v>
      </c>
      <c r="H19" s="28" t="s">
        <v>10</v>
      </c>
      <c r="I19" s="102" t="s">
        <v>26</v>
      </c>
      <c r="J19" s="9" t="s">
        <v>59</v>
      </c>
    </row>
    <row r="20" spans="1:10" ht="20.25" thickBot="1">
      <c r="A20" s="107" t="s">
        <v>41</v>
      </c>
      <c r="B20" s="104" t="s">
        <v>34</v>
      </c>
      <c r="C20" s="25">
        <v>39643</v>
      </c>
      <c r="D20" s="20">
        <v>26</v>
      </c>
      <c r="E20" s="20">
        <v>47</v>
      </c>
      <c r="F20" s="20">
        <v>49</v>
      </c>
      <c r="G20" s="20">
        <f t="shared" si="0"/>
        <v>96</v>
      </c>
      <c r="H20" s="28" t="s">
        <v>10</v>
      </c>
      <c r="I20" s="102" t="s">
        <v>27</v>
      </c>
      <c r="J20" s="9" t="s">
        <v>59</v>
      </c>
    </row>
    <row r="21" spans="1:10" ht="20.25" thickBot="1">
      <c r="A21" s="107" t="s">
        <v>37</v>
      </c>
      <c r="B21" s="104" t="s">
        <v>33</v>
      </c>
      <c r="C21" s="25">
        <v>40532</v>
      </c>
      <c r="D21" s="20">
        <v>26</v>
      </c>
      <c r="E21" s="20">
        <v>50</v>
      </c>
      <c r="F21" s="20">
        <v>49</v>
      </c>
      <c r="G21" s="20">
        <f t="shared" si="0"/>
        <v>99</v>
      </c>
      <c r="H21" s="28" t="s">
        <v>10</v>
      </c>
      <c r="I21" s="102" t="s">
        <v>56</v>
      </c>
      <c r="J21" s="9" t="s">
        <v>59</v>
      </c>
    </row>
    <row r="22" spans="1:10" ht="20.25" thickBot="1">
      <c r="A22" s="107" t="s">
        <v>39</v>
      </c>
      <c r="B22" s="104" t="s">
        <v>33</v>
      </c>
      <c r="C22" s="25">
        <v>40366</v>
      </c>
      <c r="D22" s="20">
        <v>46</v>
      </c>
      <c r="E22" s="20">
        <v>61</v>
      </c>
      <c r="F22" s="20">
        <v>54</v>
      </c>
      <c r="G22" s="20">
        <f t="shared" si="0"/>
        <v>115</v>
      </c>
      <c r="H22" s="28">
        <f>SUM(G22-D22)</f>
        <v>69</v>
      </c>
      <c r="I22" s="102" t="s">
        <v>17</v>
      </c>
      <c r="J22" s="9" t="s">
        <v>59</v>
      </c>
    </row>
    <row r="23" spans="1:10" ht="20.25" thickBot="1">
      <c r="A23" s="107" t="s">
        <v>36</v>
      </c>
      <c r="B23" s="104" t="s">
        <v>33</v>
      </c>
      <c r="C23" s="25">
        <v>40465</v>
      </c>
      <c r="D23" s="20">
        <v>25</v>
      </c>
      <c r="E23" s="20">
        <v>53</v>
      </c>
      <c r="F23" s="20">
        <v>52</v>
      </c>
      <c r="G23" s="20">
        <f t="shared" si="0"/>
        <v>105</v>
      </c>
      <c r="H23" s="28">
        <f>SUM(G23-D23)</f>
        <v>80</v>
      </c>
      <c r="I23" s="102" t="s">
        <v>18</v>
      </c>
      <c r="J23" s="9" t="s">
        <v>59</v>
      </c>
    </row>
    <row r="24" spans="1:10" ht="20.25" thickBot="1">
      <c r="A24" s="107" t="s">
        <v>40</v>
      </c>
      <c r="B24" s="104" t="s">
        <v>34</v>
      </c>
      <c r="C24" s="25">
        <v>40469</v>
      </c>
      <c r="D24" s="20">
        <v>59</v>
      </c>
      <c r="E24" s="20">
        <v>74</v>
      </c>
      <c r="F24" s="20">
        <v>65</v>
      </c>
      <c r="G24" s="20">
        <f t="shared" si="0"/>
        <v>139</v>
      </c>
      <c r="H24" s="28">
        <f>SUM(G24-D24)</f>
        <v>80</v>
      </c>
      <c r="I24" s="102" t="s">
        <v>57</v>
      </c>
      <c r="J24" s="9" t="s">
        <v>59</v>
      </c>
    </row>
    <row r="26" spans="1:10" ht="37.5">
      <c r="A26" s="192" t="e">
        <f>#REF!</f>
        <v>#REF!</v>
      </c>
      <c r="B26" s="192"/>
      <c r="C26" s="192"/>
      <c r="D26" s="192"/>
      <c r="E26" s="192"/>
      <c r="F26" s="192"/>
      <c r="G26" s="192"/>
      <c r="H26" s="192"/>
    </row>
    <row r="27" spans="1:10" ht="20.25" thickBot="1"/>
    <row r="28" spans="1:10" ht="20.25" thickBot="1">
      <c r="A28" s="179" t="e">
        <f>#REF!</f>
        <v>#REF!</v>
      </c>
      <c r="B28" s="180"/>
      <c r="C28" s="180"/>
      <c r="D28" s="180"/>
      <c r="E28" s="180"/>
      <c r="F28" s="180"/>
      <c r="G28" s="180"/>
      <c r="H28" s="181"/>
      <c r="I28" s="62"/>
    </row>
    <row r="29" spans="1:10" ht="20.25" thickBot="1">
      <c r="A29" s="106" t="s">
        <v>6</v>
      </c>
      <c r="B29" s="105" t="s">
        <v>35</v>
      </c>
      <c r="C29" s="24" t="s">
        <v>21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109"/>
    </row>
    <row r="30" spans="1:10" ht="20.25" thickBot="1">
      <c r="A30" s="107" t="s">
        <v>46</v>
      </c>
      <c r="B30" s="104" t="s">
        <v>58</v>
      </c>
      <c r="C30" s="25">
        <v>39932</v>
      </c>
      <c r="D30" s="20">
        <v>14</v>
      </c>
      <c r="E30" s="20">
        <v>44</v>
      </c>
      <c r="F30" s="20">
        <v>41</v>
      </c>
      <c r="G30" s="20">
        <f t="shared" ref="G30:G35" si="1">SUM(E30:F30)</f>
        <v>85</v>
      </c>
      <c r="H30" s="28" t="s">
        <v>10</v>
      </c>
      <c r="I30" s="102" t="s">
        <v>26</v>
      </c>
      <c r="J30" s="9" t="s">
        <v>59</v>
      </c>
    </row>
    <row r="31" spans="1:10" ht="20.25" thickBot="1">
      <c r="A31" s="107" t="s">
        <v>44</v>
      </c>
      <c r="B31" s="104" t="s">
        <v>58</v>
      </c>
      <c r="C31" s="25">
        <v>39591</v>
      </c>
      <c r="D31" s="20">
        <v>19</v>
      </c>
      <c r="E31" s="20">
        <v>46</v>
      </c>
      <c r="F31" s="20">
        <v>50</v>
      </c>
      <c r="G31" s="20">
        <f t="shared" si="1"/>
        <v>96</v>
      </c>
      <c r="H31" s="28" t="s">
        <v>10</v>
      </c>
      <c r="I31" s="102" t="s">
        <v>27</v>
      </c>
      <c r="J31" s="9" t="s">
        <v>59</v>
      </c>
    </row>
    <row r="32" spans="1:10" ht="20.25" thickBot="1">
      <c r="A32" s="107" t="s">
        <v>47</v>
      </c>
      <c r="B32" s="104" t="s">
        <v>58</v>
      </c>
      <c r="C32" s="25">
        <v>39869</v>
      </c>
      <c r="D32" s="20">
        <v>22</v>
      </c>
      <c r="E32" s="20">
        <v>53</v>
      </c>
      <c r="F32" s="20">
        <v>50</v>
      </c>
      <c r="G32" s="20">
        <f t="shared" si="1"/>
        <v>103</v>
      </c>
      <c r="H32" s="28" t="s">
        <v>10</v>
      </c>
      <c r="I32" s="102" t="s">
        <v>56</v>
      </c>
      <c r="J32" s="9" t="s">
        <v>59</v>
      </c>
    </row>
    <row r="33" spans="1:10" ht="20.25" thickBot="1">
      <c r="A33" s="107" t="s">
        <v>48</v>
      </c>
      <c r="B33" s="104" t="s">
        <v>58</v>
      </c>
      <c r="C33" s="25">
        <v>40056</v>
      </c>
      <c r="D33" s="20">
        <v>42</v>
      </c>
      <c r="E33" s="20">
        <v>53</v>
      </c>
      <c r="F33" s="20">
        <v>58</v>
      </c>
      <c r="G33" s="20">
        <f t="shared" si="1"/>
        <v>111</v>
      </c>
      <c r="H33" s="28">
        <f>SUM(G33-D33)</f>
        <v>69</v>
      </c>
      <c r="I33" s="102" t="s">
        <v>17</v>
      </c>
      <c r="J33" s="9" t="s">
        <v>59</v>
      </c>
    </row>
    <row r="34" spans="1:10" ht="20.25" thickBot="1">
      <c r="A34" s="107" t="s">
        <v>43</v>
      </c>
      <c r="B34" s="104" t="s">
        <v>58</v>
      </c>
      <c r="C34" s="25">
        <v>39425</v>
      </c>
      <c r="D34" s="20">
        <v>47</v>
      </c>
      <c r="E34" s="20">
        <v>63</v>
      </c>
      <c r="F34" s="20">
        <v>61</v>
      </c>
      <c r="G34" s="20">
        <f t="shared" si="1"/>
        <v>124</v>
      </c>
      <c r="H34" s="28">
        <f>SUM(G34-D34)</f>
        <v>77</v>
      </c>
      <c r="I34" s="102" t="s">
        <v>18</v>
      </c>
      <c r="J34" s="9" t="s">
        <v>59</v>
      </c>
    </row>
    <row r="35" spans="1:10" ht="20.25" thickBot="1">
      <c r="A35" s="107" t="s">
        <v>45</v>
      </c>
      <c r="B35" s="104" t="s">
        <v>58</v>
      </c>
      <c r="C35" s="25">
        <v>39177</v>
      </c>
      <c r="D35" s="20">
        <v>26</v>
      </c>
      <c r="E35" s="20">
        <v>55</v>
      </c>
      <c r="F35" s="20">
        <v>53</v>
      </c>
      <c r="G35" s="20">
        <f t="shared" si="1"/>
        <v>108</v>
      </c>
      <c r="H35" s="28">
        <f>SUM(G35-D35)</f>
        <v>82</v>
      </c>
      <c r="I35" s="102" t="s">
        <v>57</v>
      </c>
      <c r="J35" s="9" t="s">
        <v>59</v>
      </c>
    </row>
    <row r="36" spans="1:10" ht="20.25" thickBot="1"/>
    <row r="37" spans="1:10" ht="20.25" thickBot="1">
      <c r="A37" s="179" t="e">
        <f>#REF!</f>
        <v>#REF!</v>
      </c>
      <c r="B37" s="180"/>
      <c r="C37" s="180"/>
      <c r="D37" s="180"/>
      <c r="E37" s="180"/>
      <c r="F37" s="180"/>
      <c r="G37" s="180"/>
      <c r="H37" s="181"/>
      <c r="I37" s="62"/>
    </row>
    <row r="38" spans="1:10" ht="20.25" thickBot="1">
      <c r="A38" s="106" t="s">
        <v>6</v>
      </c>
      <c r="B38" s="105" t="s">
        <v>35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9"/>
    </row>
    <row r="39" spans="1:10" ht="20.25" thickBot="1">
      <c r="A39" s="107" t="e">
        <f>#REF!</f>
        <v>#REF!</v>
      </c>
      <c r="B39" s="104" t="e">
        <f>#REF!</f>
        <v>#REF!</v>
      </c>
      <c r="C39" s="25" t="e">
        <f>#REF!</f>
        <v>#REF!</v>
      </c>
      <c r="D39" s="20" t="e">
        <f>#REF!</f>
        <v>#REF!</v>
      </c>
      <c r="E39" s="20" t="e">
        <f>#REF!</f>
        <v>#REF!</v>
      </c>
      <c r="F39" s="20" t="e">
        <f>#REF!</f>
        <v>#REF!</v>
      </c>
      <c r="G39" s="20" t="e">
        <f>#REF!</f>
        <v>#REF!</v>
      </c>
      <c r="H39" s="28" t="s">
        <v>10</v>
      </c>
      <c r="I39" s="102" t="s">
        <v>26</v>
      </c>
    </row>
    <row r="40" spans="1:10" ht="20.25" thickBot="1">
      <c r="A40" s="107" t="e">
        <f>#REF!</f>
        <v>#REF!</v>
      </c>
      <c r="B40" s="104" t="e">
        <f>#REF!</f>
        <v>#REF!</v>
      </c>
      <c r="C40" s="25" t="e">
        <f>#REF!</f>
        <v>#REF!</v>
      </c>
      <c r="D40" s="20" t="e">
        <f>#REF!</f>
        <v>#REF!</v>
      </c>
      <c r="E40" s="20" t="e">
        <f>#REF!</f>
        <v>#REF!</v>
      </c>
      <c r="F40" s="20" t="e">
        <f>#REF!</f>
        <v>#REF!</v>
      </c>
      <c r="G40" s="20" t="e">
        <f>#REF!</f>
        <v>#REF!</v>
      </c>
      <c r="H40" s="28" t="s">
        <v>10</v>
      </c>
      <c r="I40" s="102" t="s">
        <v>27</v>
      </c>
    </row>
    <row r="41" spans="1:10" ht="20.25" thickBot="1">
      <c r="A41" s="107" t="e">
        <f>#REF!</f>
        <v>#REF!</v>
      </c>
      <c r="B41" s="104" t="e">
        <f>#REF!</f>
        <v>#REF!</v>
      </c>
      <c r="C41" s="25" t="e">
        <f>#REF!</f>
        <v>#REF!</v>
      </c>
      <c r="D41" s="20" t="e">
        <f>#REF!</f>
        <v>#REF!</v>
      </c>
      <c r="E41" s="20" t="e">
        <f>#REF!</f>
        <v>#REF!</v>
      </c>
      <c r="F41" s="20" t="e">
        <f>#REF!</f>
        <v>#REF!</v>
      </c>
      <c r="G41" s="20" t="e">
        <f>#REF!</f>
        <v>#REF!</v>
      </c>
      <c r="H41" s="28" t="s">
        <v>10</v>
      </c>
      <c r="I41" s="102" t="s">
        <v>56</v>
      </c>
    </row>
    <row r="42" spans="1:10" ht="20.25" thickBot="1">
      <c r="A42" s="107"/>
      <c r="B42" s="104"/>
      <c r="C42" s="25"/>
      <c r="D42" s="20"/>
      <c r="E42" s="20"/>
      <c r="F42" s="20"/>
      <c r="G42" s="20"/>
      <c r="H42" s="28"/>
      <c r="I42" s="102" t="s">
        <v>17</v>
      </c>
    </row>
    <row r="43" spans="1:10" ht="20.25" thickBot="1">
      <c r="A43" s="107"/>
      <c r="B43" s="104"/>
      <c r="C43" s="25"/>
      <c r="D43" s="20"/>
      <c r="E43" s="20"/>
      <c r="F43" s="20"/>
      <c r="G43" s="20"/>
      <c r="H43" s="28"/>
      <c r="I43" s="102" t="s">
        <v>18</v>
      </c>
    </row>
    <row r="44" spans="1:10" ht="20.25" thickBot="1">
      <c r="A44" s="107"/>
      <c r="B44" s="104"/>
      <c r="C44" s="25"/>
      <c r="D44" s="20"/>
      <c r="E44" s="20"/>
      <c r="F44" s="20"/>
      <c r="G44" s="20"/>
      <c r="H44" s="28"/>
      <c r="I44" s="102" t="s">
        <v>57</v>
      </c>
    </row>
    <row r="45" spans="1:10">
      <c r="A45" s="111"/>
      <c r="B45" s="115"/>
      <c r="C45" s="112"/>
      <c r="D45" s="45"/>
      <c r="E45" s="45"/>
      <c r="F45" s="45"/>
      <c r="G45" s="45"/>
      <c r="H45" s="113"/>
      <c r="I45" s="114"/>
    </row>
    <row r="46" spans="1:10">
      <c r="A46" s="111"/>
      <c r="B46" s="115"/>
      <c r="C46" s="112"/>
      <c r="D46" s="45"/>
      <c r="E46" s="45"/>
      <c r="F46" s="45"/>
      <c r="G46" s="45"/>
      <c r="H46" s="113"/>
      <c r="I46" s="114"/>
    </row>
    <row r="47" spans="1:10" ht="20.25" thickBot="1"/>
    <row r="48" spans="1:10" ht="20.25" thickBot="1">
      <c r="A48" s="179" t="e">
        <f>#REF!</f>
        <v>#REF!</v>
      </c>
      <c r="B48" s="180"/>
      <c r="C48" s="180"/>
      <c r="D48" s="180"/>
      <c r="E48" s="180"/>
      <c r="F48" s="180"/>
      <c r="G48" s="180"/>
      <c r="H48" s="181"/>
      <c r="I48" s="62"/>
    </row>
    <row r="49" spans="1:10" ht="20.25" thickBot="1">
      <c r="A49" s="106" t="s">
        <v>0</v>
      </c>
      <c r="B49" s="105" t="s">
        <v>35</v>
      </c>
      <c r="C49" s="24" t="s">
        <v>21</v>
      </c>
      <c r="D49" s="4" t="s">
        <v>1</v>
      </c>
      <c r="E49" s="4" t="s">
        <v>2</v>
      </c>
      <c r="F49" s="4" t="s">
        <v>3</v>
      </c>
      <c r="G49" s="4" t="s">
        <v>4</v>
      </c>
      <c r="H49" s="4" t="s">
        <v>5</v>
      </c>
      <c r="I49" s="109"/>
    </row>
    <row r="50" spans="1:10" ht="20.25" thickBot="1">
      <c r="A50" s="107" t="s">
        <v>52</v>
      </c>
      <c r="B50" s="104" t="s">
        <v>42</v>
      </c>
      <c r="C50" s="25">
        <v>39105</v>
      </c>
      <c r="D50" s="20">
        <v>3</v>
      </c>
      <c r="E50" s="20">
        <v>41</v>
      </c>
      <c r="F50" s="20">
        <v>37</v>
      </c>
      <c r="G50" s="20">
        <f t="shared" ref="G50:G55" si="2">SUM(E50:F50)</f>
        <v>78</v>
      </c>
      <c r="H50" s="28" t="s">
        <v>10</v>
      </c>
      <c r="I50" s="102" t="s">
        <v>26</v>
      </c>
      <c r="J50" s="9" t="s">
        <v>59</v>
      </c>
    </row>
    <row r="51" spans="1:10" ht="20.25" thickBot="1">
      <c r="A51" s="107" t="s">
        <v>50</v>
      </c>
      <c r="B51" s="104" t="s">
        <v>58</v>
      </c>
      <c r="C51" s="25">
        <v>39205</v>
      </c>
      <c r="D51" s="20">
        <v>10</v>
      </c>
      <c r="E51" s="20">
        <v>38</v>
      </c>
      <c r="F51" s="20">
        <v>41</v>
      </c>
      <c r="G51" s="20">
        <f t="shared" si="2"/>
        <v>79</v>
      </c>
      <c r="H51" s="28" t="s">
        <v>10</v>
      </c>
      <c r="I51" s="102" t="s">
        <v>27</v>
      </c>
      <c r="J51" s="9" t="s">
        <v>59</v>
      </c>
    </row>
    <row r="52" spans="1:10" ht="20.25" thickBot="1">
      <c r="A52" s="107" t="s">
        <v>49</v>
      </c>
      <c r="B52" s="104" t="s">
        <v>32</v>
      </c>
      <c r="C52" s="25">
        <v>39467</v>
      </c>
      <c r="D52" s="20">
        <v>12</v>
      </c>
      <c r="E52" s="20">
        <v>38</v>
      </c>
      <c r="F52" s="20">
        <v>44</v>
      </c>
      <c r="G52" s="20">
        <f t="shared" si="2"/>
        <v>82</v>
      </c>
      <c r="H52" s="28" t="s">
        <v>10</v>
      </c>
      <c r="I52" s="102" t="s">
        <v>56</v>
      </c>
      <c r="J52" s="9" t="s">
        <v>59</v>
      </c>
    </row>
    <row r="53" spans="1:10" ht="20.25" thickBot="1">
      <c r="A53" s="107" t="s">
        <v>54</v>
      </c>
      <c r="B53" s="104" t="s">
        <v>53</v>
      </c>
      <c r="C53" s="25">
        <v>39770</v>
      </c>
      <c r="D53" s="20">
        <v>10</v>
      </c>
      <c r="E53" s="20">
        <v>40</v>
      </c>
      <c r="F53" s="20">
        <v>38</v>
      </c>
      <c r="G53" s="20">
        <f t="shared" si="2"/>
        <v>78</v>
      </c>
      <c r="H53" s="28">
        <f>SUM(G53-D53)</f>
        <v>68</v>
      </c>
      <c r="I53" s="102" t="s">
        <v>17</v>
      </c>
      <c r="J53" s="9" t="s">
        <v>59</v>
      </c>
    </row>
    <row r="54" spans="1:10" ht="20.25" thickBot="1">
      <c r="A54" s="107" t="s">
        <v>55</v>
      </c>
      <c r="B54" s="104" t="s">
        <v>53</v>
      </c>
      <c r="C54" s="25">
        <v>39785</v>
      </c>
      <c r="D54" s="20">
        <v>32</v>
      </c>
      <c r="E54" s="20">
        <v>50</v>
      </c>
      <c r="F54" s="20">
        <v>51</v>
      </c>
      <c r="G54" s="20">
        <f t="shared" si="2"/>
        <v>101</v>
      </c>
      <c r="H54" s="28">
        <f>SUM(G54-D54)</f>
        <v>69</v>
      </c>
      <c r="I54" s="102" t="s">
        <v>18</v>
      </c>
      <c r="J54" s="9" t="s">
        <v>59</v>
      </c>
    </row>
    <row r="55" spans="1:10" ht="20.25" thickBot="1">
      <c r="A55" s="107" t="s">
        <v>51</v>
      </c>
      <c r="B55" s="104" t="s">
        <v>58</v>
      </c>
      <c r="C55" s="25">
        <v>39755</v>
      </c>
      <c r="D55" s="20">
        <v>18</v>
      </c>
      <c r="E55" s="20">
        <v>45</v>
      </c>
      <c r="F55" s="20">
        <v>43</v>
      </c>
      <c r="G55" s="20">
        <f t="shared" si="2"/>
        <v>88</v>
      </c>
      <c r="H55" s="28">
        <f>SUM(G55-D55)</f>
        <v>70</v>
      </c>
      <c r="I55" s="102" t="s">
        <v>57</v>
      </c>
      <c r="J55" s="9" t="s">
        <v>59</v>
      </c>
    </row>
    <row r="56" spans="1:10" ht="20.25" thickBot="1"/>
    <row r="57" spans="1:10" ht="20.25" thickBot="1">
      <c r="A57" s="179" t="e">
        <f>#REF!</f>
        <v>#REF!</v>
      </c>
      <c r="B57" s="180"/>
      <c r="C57" s="180"/>
      <c r="D57" s="180"/>
      <c r="E57" s="180"/>
      <c r="F57" s="180"/>
      <c r="G57" s="180"/>
      <c r="H57" s="181"/>
      <c r="I57" s="62"/>
    </row>
    <row r="58" spans="1:10" ht="20.25" thickBot="1">
      <c r="A58" s="106" t="s">
        <v>0</v>
      </c>
      <c r="B58" s="105" t="s">
        <v>35</v>
      </c>
      <c r="C58" s="24" t="s">
        <v>21</v>
      </c>
      <c r="D58" s="4" t="s">
        <v>1</v>
      </c>
      <c r="E58" s="4" t="s">
        <v>2</v>
      </c>
      <c r="F58" s="4" t="s">
        <v>3</v>
      </c>
      <c r="G58" s="4" t="s">
        <v>4</v>
      </c>
      <c r="H58" s="4" t="s">
        <v>5</v>
      </c>
      <c r="I58" s="109"/>
    </row>
    <row r="59" spans="1:10" ht="20.25" thickBot="1">
      <c r="A59" s="107" t="e">
        <f>#REF!</f>
        <v>#REF!</v>
      </c>
      <c r="B59" s="104" t="e">
        <f>#REF!</f>
        <v>#REF!</v>
      </c>
      <c r="C59" s="25" t="e">
        <f>#REF!</f>
        <v>#REF!</v>
      </c>
      <c r="D59" s="20" t="e">
        <f>#REF!</f>
        <v>#REF!</v>
      </c>
      <c r="E59" s="20" t="e">
        <f>#REF!</f>
        <v>#REF!</v>
      </c>
      <c r="F59" s="20" t="e">
        <f>#REF!</f>
        <v>#REF!</v>
      </c>
      <c r="G59" s="20" t="e">
        <f>#REF!</f>
        <v>#REF!</v>
      </c>
      <c r="H59" s="28" t="s">
        <v>10</v>
      </c>
      <c r="I59" s="102" t="s">
        <v>26</v>
      </c>
    </row>
    <row r="60" spans="1:10" ht="20.25" thickBot="1">
      <c r="A60" s="107" t="e">
        <f>#REF!</f>
        <v>#REF!</v>
      </c>
      <c r="B60" s="104" t="e">
        <f>#REF!</f>
        <v>#REF!</v>
      </c>
      <c r="C60" s="25" t="e">
        <f>#REF!</f>
        <v>#REF!</v>
      </c>
      <c r="D60" s="20" t="e">
        <f>#REF!</f>
        <v>#REF!</v>
      </c>
      <c r="E60" s="20" t="e">
        <f>#REF!</f>
        <v>#REF!</v>
      </c>
      <c r="F60" s="20" t="e">
        <f>#REF!</f>
        <v>#REF!</v>
      </c>
      <c r="G60" s="20" t="e">
        <f>#REF!</f>
        <v>#REF!</v>
      </c>
      <c r="H60" s="28" t="s">
        <v>10</v>
      </c>
      <c r="I60" s="102" t="s">
        <v>27</v>
      </c>
    </row>
    <row r="61" spans="1:10" ht="20.25" thickBot="1">
      <c r="A61" s="107" t="e">
        <f>#REF!</f>
        <v>#REF!</v>
      </c>
      <c r="B61" s="104" t="e">
        <f>#REF!</f>
        <v>#REF!</v>
      </c>
      <c r="C61" s="25" t="e">
        <f>#REF!</f>
        <v>#REF!</v>
      </c>
      <c r="D61" s="20" t="e">
        <f>#REF!</f>
        <v>#REF!</v>
      </c>
      <c r="E61" s="20" t="e">
        <f>#REF!</f>
        <v>#REF!</v>
      </c>
      <c r="F61" s="20" t="e">
        <f>#REF!</f>
        <v>#REF!</v>
      </c>
      <c r="G61" s="20" t="e">
        <f>#REF!</f>
        <v>#REF!</v>
      </c>
      <c r="H61" s="28" t="s">
        <v>10</v>
      </c>
      <c r="I61" s="102" t="s">
        <v>56</v>
      </c>
    </row>
    <row r="62" spans="1:10" ht="20.25" thickBot="1">
      <c r="A62" s="107"/>
      <c r="B62" s="104"/>
      <c r="C62" s="25"/>
      <c r="D62" s="20"/>
      <c r="E62" s="20"/>
      <c r="F62" s="20"/>
      <c r="G62" s="20"/>
      <c r="H62" s="28"/>
      <c r="I62" s="102" t="s">
        <v>17</v>
      </c>
    </row>
    <row r="63" spans="1:10" ht="20.25" thickBot="1">
      <c r="A63" s="107"/>
      <c r="B63" s="104"/>
      <c r="C63" s="25"/>
      <c r="D63" s="20"/>
      <c r="E63" s="20"/>
      <c r="F63" s="20"/>
      <c r="G63" s="20"/>
      <c r="H63" s="28"/>
      <c r="I63" s="102" t="s">
        <v>18</v>
      </c>
    </row>
    <row r="64" spans="1:10" ht="20.25" thickBot="1">
      <c r="A64" s="107"/>
      <c r="B64" s="104"/>
      <c r="C64" s="25"/>
      <c r="D64" s="20"/>
      <c r="E64" s="20"/>
      <c r="F64" s="20"/>
      <c r="G64" s="20"/>
      <c r="H64" s="28"/>
      <c r="I64" s="102" t="s">
        <v>57</v>
      </c>
    </row>
  </sheetData>
  <mergeCells count="14">
    <mergeCell ref="A7:H7"/>
    <mergeCell ref="A13:H13"/>
    <mergeCell ref="A1:H1"/>
    <mergeCell ref="A2:H2"/>
    <mergeCell ref="A3:H3"/>
    <mergeCell ref="A4:H4"/>
    <mergeCell ref="A5:H5"/>
    <mergeCell ref="A6:H6"/>
    <mergeCell ref="A57:H57"/>
    <mergeCell ref="A17:H17"/>
    <mergeCell ref="A26:H26"/>
    <mergeCell ref="A28:H28"/>
    <mergeCell ref="A37:H37"/>
    <mergeCell ref="A48:H48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J1"/>
  <sheetViews>
    <sheetView zoomScaleNormal="100" workbookViewId="0">
      <selection sqref="A1:H1"/>
    </sheetView>
  </sheetViews>
  <sheetFormatPr baseColWidth="10" defaultRowHeight="18"/>
  <cols>
    <col min="1" max="1" width="11.42578125" style="123"/>
    <col min="2" max="2" width="11.42578125" style="30"/>
    <col min="3" max="3" width="11.42578125" style="125"/>
    <col min="4" max="4" width="11.42578125" style="124"/>
    <col min="5" max="5" width="11.42578125" style="125"/>
    <col min="6" max="6" width="11.42578125" style="124"/>
    <col min="7" max="7" width="11.42578125" style="125"/>
    <col min="8" max="8" width="11.42578125" style="124"/>
    <col min="9" max="9" width="11.42578125" style="30"/>
    <col min="11" max="16384" width="11.42578125" style="30"/>
  </cols>
  <sheetData/>
  <printOptions horizontalCentered="1" verticalCentered="1"/>
  <pageMargins left="0" right="0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0"/>
  <sheetViews>
    <sheetView zoomScale="72" zoomScaleNormal="72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1" width="11.42578125" style="1"/>
    <col min="12" max="12" width="3.7109375" style="1" customWidth="1"/>
    <col min="13" max="13" width="15.28515625" style="1" bestFit="1" customWidth="1"/>
    <col min="14" max="14" width="7.140625" style="1" bestFit="1" customWidth="1"/>
    <col min="15" max="23" width="2.85546875" style="1" bestFit="1" customWidth="1"/>
    <col min="24" max="35" width="4.5703125" style="1" bestFit="1" customWidth="1"/>
    <col min="36" max="38" width="13.85546875" style="1" bestFit="1" customWidth="1"/>
    <col min="39" max="39" width="4.140625" style="1" bestFit="1" customWidth="1"/>
    <col min="40" max="16384" width="11.42578125" style="1"/>
  </cols>
  <sheetData>
    <row r="1" spans="1:39" ht="30.75">
      <c r="A1" s="155" t="str">
        <f>JUV!A1</f>
        <v>EL VALLE DE TANDIL</v>
      </c>
      <c r="B1" s="155"/>
      <c r="C1" s="155"/>
      <c r="D1" s="155"/>
      <c r="E1" s="155"/>
      <c r="F1" s="155"/>
      <c r="G1" s="155"/>
      <c r="H1" s="155"/>
    </row>
    <row r="2" spans="1:39" ht="23.25">
      <c r="A2" s="159" t="str">
        <f>JUV!A2</f>
        <v>GOLF CLUB</v>
      </c>
      <c r="B2" s="159"/>
      <c r="C2" s="159"/>
      <c r="D2" s="159"/>
      <c r="E2" s="159"/>
      <c r="F2" s="159"/>
      <c r="G2" s="159"/>
      <c r="H2" s="159"/>
    </row>
    <row r="3" spans="1:39" ht="19.5">
      <c r="A3" s="156" t="s">
        <v>7</v>
      </c>
      <c r="B3" s="156"/>
      <c r="C3" s="156"/>
      <c r="D3" s="156"/>
      <c r="E3" s="156"/>
      <c r="F3" s="156"/>
      <c r="G3" s="156"/>
      <c r="H3" s="156"/>
    </row>
    <row r="4" spans="1:39" ht="26.25">
      <c r="A4" s="157" t="str">
        <f>JUV!A4</f>
        <v>3° FECHA DEL RANKING</v>
      </c>
      <c r="B4" s="157"/>
      <c r="C4" s="157"/>
      <c r="D4" s="157"/>
      <c r="E4" s="157"/>
      <c r="F4" s="157"/>
      <c r="G4" s="157"/>
      <c r="H4" s="157"/>
    </row>
    <row r="5" spans="1:39" ht="19.5">
      <c r="A5" s="158" t="str">
        <f>JUV!A5</f>
        <v>DOS VUELTAS DE 9 HOYOS MEDAL PLAY</v>
      </c>
      <c r="B5" s="158"/>
      <c r="C5" s="158"/>
      <c r="D5" s="158"/>
      <c r="E5" s="158"/>
      <c r="F5" s="158"/>
      <c r="G5" s="158"/>
      <c r="H5" s="158"/>
    </row>
    <row r="6" spans="1:39" ht="19.5">
      <c r="A6" s="151" t="str">
        <f>JUV!A6</f>
        <v>DOMINGO 05 DE MARZO DE 2023</v>
      </c>
      <c r="B6" s="151"/>
      <c r="C6" s="151"/>
      <c r="D6" s="151"/>
      <c r="E6" s="151"/>
      <c r="F6" s="151"/>
      <c r="G6" s="151"/>
      <c r="H6" s="151"/>
    </row>
    <row r="7" spans="1:39" ht="19.5" thickBot="1">
      <c r="A7" s="2"/>
    </row>
    <row r="8" spans="1:39" ht="20.25" thickBot="1">
      <c r="A8" s="148" t="s">
        <v>62</v>
      </c>
      <c r="B8" s="149"/>
      <c r="C8" s="149"/>
      <c r="D8" s="149"/>
      <c r="E8" s="149"/>
      <c r="F8" s="149"/>
      <c r="G8" s="149"/>
      <c r="H8" s="150"/>
    </row>
    <row r="9" spans="1:39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117"/>
      <c r="K9" s="50" t="s">
        <v>24</v>
      </c>
      <c r="M9" s="1"/>
      <c r="N9" s="1"/>
      <c r="O9" s="1"/>
      <c r="P9" s="1"/>
      <c r="Q9" s="1"/>
      <c r="R9" s="1"/>
      <c r="S9" s="1"/>
      <c r="T9" s="1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</row>
    <row r="10" spans="1:39" ht="20.25" thickBot="1">
      <c r="A10" s="89" t="s">
        <v>113</v>
      </c>
      <c r="B10" s="90" t="s">
        <v>108</v>
      </c>
      <c r="C10" s="91">
        <v>38874</v>
      </c>
      <c r="D10" s="92">
        <v>3</v>
      </c>
      <c r="E10" s="93">
        <v>36</v>
      </c>
      <c r="F10" s="94">
        <v>36</v>
      </c>
      <c r="G10" s="222">
        <f>SUM(E10:F10)</f>
        <v>72</v>
      </c>
      <c r="H10" s="96">
        <f>SUM(G10-D10)</f>
        <v>69</v>
      </c>
      <c r="I10" s="23" t="s">
        <v>15</v>
      </c>
      <c r="K10" s="20">
        <f t="shared" ref="K10:K30" si="0">(F10-D10*0.5)</f>
        <v>34.5</v>
      </c>
      <c r="M10" s="224"/>
      <c r="N10" s="224"/>
      <c r="O10" s="223" t="s">
        <v>29</v>
      </c>
      <c r="P10" s="225"/>
      <c r="Q10" s="225"/>
      <c r="R10" s="225"/>
      <c r="S10" s="225"/>
      <c r="T10" s="225"/>
      <c r="U10" s="225"/>
      <c r="V10" s="225"/>
      <c r="W10" s="225"/>
      <c r="Y10" s="223" t="s">
        <v>29</v>
      </c>
      <c r="Z10" s="225"/>
      <c r="AA10" s="225"/>
      <c r="AB10" s="225"/>
      <c r="AC10" s="225"/>
      <c r="AD10" s="225"/>
      <c r="AE10" s="225"/>
      <c r="AF10" s="225"/>
      <c r="AG10" s="225"/>
    </row>
    <row r="11" spans="1:39" ht="20.25" thickBot="1">
      <c r="A11" s="89" t="s">
        <v>112</v>
      </c>
      <c r="B11" s="90" t="s">
        <v>78</v>
      </c>
      <c r="C11" s="91">
        <v>38888</v>
      </c>
      <c r="D11" s="92">
        <v>2</v>
      </c>
      <c r="E11" s="93">
        <v>36</v>
      </c>
      <c r="F11" s="94">
        <v>37</v>
      </c>
      <c r="G11" s="222">
        <f>SUM(E11:F11)</f>
        <v>73</v>
      </c>
      <c r="H11" s="96">
        <f>SUM(G11-D11)</f>
        <v>71</v>
      </c>
      <c r="I11" s="23" t="s">
        <v>16</v>
      </c>
      <c r="K11" s="20">
        <f t="shared" si="0"/>
        <v>36</v>
      </c>
      <c r="M11" s="226" t="s">
        <v>0</v>
      </c>
      <c r="N11" s="226" t="s">
        <v>224</v>
      </c>
      <c r="O11" s="226">
        <v>1</v>
      </c>
      <c r="P11" s="226">
        <v>2</v>
      </c>
      <c r="Q11" s="226">
        <v>3</v>
      </c>
      <c r="R11" s="226">
        <v>4</v>
      </c>
      <c r="S11" s="226">
        <v>5</v>
      </c>
      <c r="T11" s="226">
        <v>6</v>
      </c>
      <c r="U11" s="226">
        <v>7</v>
      </c>
      <c r="V11" s="226">
        <v>8</v>
      </c>
      <c r="W11" s="226">
        <v>9</v>
      </c>
      <c r="X11" s="227" t="s">
        <v>2</v>
      </c>
      <c r="Y11" s="226">
        <v>10</v>
      </c>
      <c r="Z11" s="226">
        <v>11</v>
      </c>
      <c r="AA11" s="226">
        <v>12</v>
      </c>
      <c r="AB11" s="226">
        <v>13</v>
      </c>
      <c r="AC11" s="226">
        <v>14</v>
      </c>
      <c r="AD11" s="226">
        <v>15</v>
      </c>
      <c r="AE11" s="226">
        <v>16</v>
      </c>
      <c r="AF11" s="226">
        <v>17</v>
      </c>
      <c r="AG11" s="226">
        <v>18</v>
      </c>
      <c r="AH11" s="227" t="s">
        <v>3</v>
      </c>
      <c r="AI11" s="226" t="s">
        <v>4</v>
      </c>
      <c r="AJ11" s="226" t="s">
        <v>225</v>
      </c>
      <c r="AK11" s="226" t="s">
        <v>30</v>
      </c>
      <c r="AL11" s="226" t="s">
        <v>31</v>
      </c>
    </row>
    <row r="12" spans="1:39" ht="19.5">
      <c r="A12" s="89" t="s">
        <v>107</v>
      </c>
      <c r="B12" s="90" t="s">
        <v>108</v>
      </c>
      <c r="C12" s="91">
        <v>38888</v>
      </c>
      <c r="D12" s="92">
        <v>0</v>
      </c>
      <c r="E12" s="93">
        <v>36</v>
      </c>
      <c r="F12" s="94">
        <v>37</v>
      </c>
      <c r="G12" s="95">
        <f>SUM(E12:F12)</f>
        <v>73</v>
      </c>
      <c r="H12" s="96">
        <f>SUM(G12-D12)</f>
        <v>73</v>
      </c>
      <c r="K12" s="20">
        <f t="shared" si="0"/>
        <v>37</v>
      </c>
      <c r="M12" s="228" t="s">
        <v>226</v>
      </c>
      <c r="N12" s="229">
        <v>0</v>
      </c>
      <c r="O12" s="229">
        <v>4</v>
      </c>
      <c r="P12" s="229">
        <v>5</v>
      </c>
      <c r="Q12" s="229">
        <v>4</v>
      </c>
      <c r="R12" s="229">
        <v>3</v>
      </c>
      <c r="S12" s="229">
        <v>4</v>
      </c>
      <c r="T12" s="229">
        <v>4</v>
      </c>
      <c r="U12" s="229">
        <v>3</v>
      </c>
      <c r="V12" s="229">
        <v>5</v>
      </c>
      <c r="W12" s="229">
        <v>4</v>
      </c>
      <c r="X12" s="230">
        <f>SUM(O12:W12)</f>
        <v>36</v>
      </c>
      <c r="Y12" s="229">
        <v>4</v>
      </c>
      <c r="Z12" s="229">
        <v>4</v>
      </c>
      <c r="AA12" s="229">
        <v>4</v>
      </c>
      <c r="AB12" s="231">
        <v>5</v>
      </c>
      <c r="AC12" s="231">
        <v>5</v>
      </c>
      <c r="AD12" s="231">
        <v>3</v>
      </c>
      <c r="AE12" s="232">
        <v>4</v>
      </c>
      <c r="AF12" s="232">
        <v>2</v>
      </c>
      <c r="AG12" s="232">
        <v>6</v>
      </c>
      <c r="AH12" s="230">
        <f>SUM(Y12:AG12)</f>
        <v>37</v>
      </c>
      <c r="AI12" s="229">
        <f>SUM(X12+AH12)</f>
        <v>73</v>
      </c>
      <c r="AJ12" s="230">
        <f>AH12-(N12*0.5)</f>
        <v>37</v>
      </c>
      <c r="AK12" s="231">
        <f>SUM(AB12:AG12)-N12*0.33</f>
        <v>25</v>
      </c>
      <c r="AL12" s="232">
        <f>SUM(AE12:AG12)-N12*0.1666</f>
        <v>12</v>
      </c>
      <c r="AM12" s="233" t="s">
        <v>229</v>
      </c>
    </row>
    <row r="13" spans="1:39" ht="19.5">
      <c r="A13" s="89" t="s">
        <v>52</v>
      </c>
      <c r="B13" s="90" t="s">
        <v>78</v>
      </c>
      <c r="C13" s="91">
        <v>39105</v>
      </c>
      <c r="D13" s="92">
        <v>2</v>
      </c>
      <c r="E13" s="93">
        <v>35</v>
      </c>
      <c r="F13" s="94">
        <v>38</v>
      </c>
      <c r="G13" s="95">
        <f>SUM(E13:F13)</f>
        <v>73</v>
      </c>
      <c r="H13" s="96">
        <f>SUM(G13-D13)</f>
        <v>71</v>
      </c>
      <c r="K13" s="20">
        <f t="shared" si="0"/>
        <v>37</v>
      </c>
      <c r="M13" s="228" t="s">
        <v>227</v>
      </c>
      <c r="N13" s="229">
        <v>0</v>
      </c>
      <c r="O13" s="229">
        <v>3</v>
      </c>
      <c r="P13" s="229">
        <v>3</v>
      </c>
      <c r="Q13" s="229">
        <v>4</v>
      </c>
      <c r="R13" s="229">
        <v>4</v>
      </c>
      <c r="S13" s="229">
        <v>5</v>
      </c>
      <c r="T13" s="229">
        <v>4</v>
      </c>
      <c r="U13" s="229">
        <v>4</v>
      </c>
      <c r="V13" s="229">
        <v>5</v>
      </c>
      <c r="W13" s="229">
        <v>4</v>
      </c>
      <c r="X13" s="230">
        <f>SUM(O13:W13)</f>
        <v>36</v>
      </c>
      <c r="Y13" s="229">
        <v>4</v>
      </c>
      <c r="Z13" s="229">
        <v>4</v>
      </c>
      <c r="AA13" s="229">
        <v>5</v>
      </c>
      <c r="AB13" s="231">
        <v>5</v>
      </c>
      <c r="AC13" s="231">
        <v>5</v>
      </c>
      <c r="AD13" s="231">
        <v>3</v>
      </c>
      <c r="AE13" s="232">
        <v>4</v>
      </c>
      <c r="AF13" s="232">
        <v>3</v>
      </c>
      <c r="AG13" s="232">
        <v>4</v>
      </c>
      <c r="AH13" s="230">
        <f>SUM(Y13:AG13)</f>
        <v>37</v>
      </c>
      <c r="AI13" s="229">
        <f>SUM(X13+AH13)</f>
        <v>73</v>
      </c>
      <c r="AJ13" s="230">
        <f>AH13-(N13*0.5)</f>
        <v>37</v>
      </c>
      <c r="AK13" s="234">
        <f>SUM(AB13:AG13)-N13*0.33</f>
        <v>24</v>
      </c>
      <c r="AL13" s="232">
        <f>SUM(AE13:AG13)-N13*0.1666</f>
        <v>11</v>
      </c>
      <c r="AM13" s="233" t="s">
        <v>228</v>
      </c>
    </row>
    <row r="14" spans="1:39" ht="19.5">
      <c r="A14" s="89" t="s">
        <v>111</v>
      </c>
      <c r="B14" s="90" t="s">
        <v>79</v>
      </c>
      <c r="C14" s="91">
        <v>39044</v>
      </c>
      <c r="D14" s="92">
        <v>2</v>
      </c>
      <c r="E14" s="93">
        <v>37</v>
      </c>
      <c r="F14" s="94">
        <v>37</v>
      </c>
      <c r="G14" s="95">
        <f>SUM(E14:F14)</f>
        <v>74</v>
      </c>
      <c r="H14" s="96">
        <f>SUM(G14-D14)</f>
        <v>72</v>
      </c>
      <c r="K14" s="20">
        <f t="shared" si="0"/>
        <v>36</v>
      </c>
    </row>
    <row r="15" spans="1:39" ht="19.5">
      <c r="A15" s="89" t="s">
        <v>110</v>
      </c>
      <c r="B15" s="90" t="s">
        <v>53</v>
      </c>
      <c r="C15" s="91">
        <v>38833</v>
      </c>
      <c r="D15" s="92">
        <v>1</v>
      </c>
      <c r="E15" s="93">
        <v>41</v>
      </c>
      <c r="F15" s="94">
        <v>37</v>
      </c>
      <c r="G15" s="95">
        <f>SUM(E15:F15)</f>
        <v>78</v>
      </c>
      <c r="H15" s="96">
        <f>SUM(G15-D15)</f>
        <v>77</v>
      </c>
      <c r="K15" s="20">
        <f t="shared" si="0"/>
        <v>36.5</v>
      </c>
    </row>
    <row r="16" spans="1:39" ht="19.5">
      <c r="A16" s="89" t="s">
        <v>106</v>
      </c>
      <c r="B16" s="90" t="s">
        <v>105</v>
      </c>
      <c r="C16" s="91">
        <v>38884</v>
      </c>
      <c r="D16" s="92">
        <v>-1</v>
      </c>
      <c r="E16" s="93">
        <v>38</v>
      </c>
      <c r="F16" s="94">
        <v>41</v>
      </c>
      <c r="G16" s="95">
        <f>SUM(E16:F16)</f>
        <v>79</v>
      </c>
      <c r="H16" s="96">
        <f>SUM(G16-D16)</f>
        <v>80</v>
      </c>
      <c r="K16" s="20">
        <f t="shared" si="0"/>
        <v>41.5</v>
      </c>
    </row>
    <row r="17" spans="1:11" ht="19.5">
      <c r="A17" s="89" t="s">
        <v>109</v>
      </c>
      <c r="B17" s="90" t="s">
        <v>108</v>
      </c>
      <c r="C17" s="91">
        <v>38715</v>
      </c>
      <c r="D17" s="92">
        <v>1</v>
      </c>
      <c r="E17" s="93">
        <v>43</v>
      </c>
      <c r="F17" s="94">
        <v>38</v>
      </c>
      <c r="G17" s="95">
        <f>SUM(E17:F17)</f>
        <v>81</v>
      </c>
      <c r="H17" s="96">
        <f>SUM(G17-D17)</f>
        <v>80</v>
      </c>
      <c r="K17" s="20">
        <f t="shared" si="0"/>
        <v>37.5</v>
      </c>
    </row>
    <row r="18" spans="1:11" ht="19.5">
      <c r="A18" s="89" t="s">
        <v>73</v>
      </c>
      <c r="B18" s="90" t="s">
        <v>53</v>
      </c>
      <c r="C18" s="91">
        <v>38848</v>
      </c>
      <c r="D18" s="92">
        <v>10</v>
      </c>
      <c r="E18" s="93">
        <v>41</v>
      </c>
      <c r="F18" s="94">
        <v>40</v>
      </c>
      <c r="G18" s="95">
        <f>SUM(E18:F18)</f>
        <v>81</v>
      </c>
      <c r="H18" s="96">
        <f>SUM(G18-D18)</f>
        <v>71</v>
      </c>
      <c r="K18" s="20">
        <f t="shared" si="0"/>
        <v>35</v>
      </c>
    </row>
    <row r="19" spans="1:11" ht="19.5">
      <c r="A19" s="89" t="s">
        <v>114</v>
      </c>
      <c r="B19" s="90" t="s">
        <v>80</v>
      </c>
      <c r="C19" s="91">
        <v>39213</v>
      </c>
      <c r="D19" s="92">
        <v>8</v>
      </c>
      <c r="E19" s="93">
        <v>45</v>
      </c>
      <c r="F19" s="94">
        <v>39</v>
      </c>
      <c r="G19" s="95">
        <f>SUM(E19:F19)</f>
        <v>84</v>
      </c>
      <c r="H19" s="96">
        <f>SUM(G19-D19)</f>
        <v>76</v>
      </c>
      <c r="K19" s="20">
        <f t="shared" si="0"/>
        <v>35</v>
      </c>
    </row>
    <row r="20" spans="1:11" ht="19.5">
      <c r="A20" s="89" t="s">
        <v>50</v>
      </c>
      <c r="B20" s="90" t="s">
        <v>53</v>
      </c>
      <c r="C20" s="91">
        <v>39205</v>
      </c>
      <c r="D20" s="92">
        <v>9</v>
      </c>
      <c r="E20" s="93">
        <v>45</v>
      </c>
      <c r="F20" s="94">
        <v>41</v>
      </c>
      <c r="G20" s="95">
        <f>SUM(E20:F20)</f>
        <v>86</v>
      </c>
      <c r="H20" s="96">
        <f>SUM(G20-D20)</f>
        <v>77</v>
      </c>
      <c r="K20" s="20">
        <f t="shared" si="0"/>
        <v>36.5</v>
      </c>
    </row>
    <row r="21" spans="1:11" ht="19.5">
      <c r="A21" s="89" t="s">
        <v>117</v>
      </c>
      <c r="B21" s="90" t="s">
        <v>94</v>
      </c>
      <c r="C21" s="91">
        <v>38873</v>
      </c>
      <c r="D21" s="92">
        <v>11</v>
      </c>
      <c r="E21" s="93">
        <v>46</v>
      </c>
      <c r="F21" s="94">
        <v>42</v>
      </c>
      <c r="G21" s="95">
        <f>SUM(E21:F21)</f>
        <v>88</v>
      </c>
      <c r="H21" s="96">
        <f>SUM(G21-D21)</f>
        <v>77</v>
      </c>
      <c r="K21" s="20">
        <f t="shared" si="0"/>
        <v>36.5</v>
      </c>
    </row>
    <row r="22" spans="1:11" ht="20.25" thickBot="1">
      <c r="A22" s="89" t="s">
        <v>119</v>
      </c>
      <c r="B22" s="90" t="s">
        <v>108</v>
      </c>
      <c r="C22" s="91">
        <v>38937</v>
      </c>
      <c r="D22" s="92">
        <v>15</v>
      </c>
      <c r="E22" s="93">
        <v>44</v>
      </c>
      <c r="F22" s="94">
        <v>44</v>
      </c>
      <c r="G22" s="95">
        <f>SUM(E22:F22)</f>
        <v>88</v>
      </c>
      <c r="H22" s="96">
        <f>SUM(G22-D22)</f>
        <v>73</v>
      </c>
      <c r="K22" s="20">
        <f t="shared" si="0"/>
        <v>36.5</v>
      </c>
    </row>
    <row r="23" spans="1:11" ht="20.25" thickBot="1">
      <c r="A23" s="89" t="s">
        <v>121</v>
      </c>
      <c r="B23" s="90" t="s">
        <v>53</v>
      </c>
      <c r="C23" s="91">
        <v>38647</v>
      </c>
      <c r="D23" s="92">
        <v>22</v>
      </c>
      <c r="E23" s="93">
        <v>44</v>
      </c>
      <c r="F23" s="94">
        <v>46</v>
      </c>
      <c r="G23" s="95">
        <f>SUM(E23:F23)</f>
        <v>90</v>
      </c>
      <c r="H23" s="206">
        <f>SUM(G23-D23)</f>
        <v>68</v>
      </c>
      <c r="I23" s="27" t="s">
        <v>18</v>
      </c>
      <c r="K23" s="205">
        <f t="shared" si="0"/>
        <v>35</v>
      </c>
    </row>
    <row r="24" spans="1:11" ht="19.5">
      <c r="A24" s="89" t="s">
        <v>115</v>
      </c>
      <c r="B24" s="90" t="s">
        <v>116</v>
      </c>
      <c r="C24" s="91">
        <v>38629</v>
      </c>
      <c r="D24" s="92">
        <v>10</v>
      </c>
      <c r="E24" s="93">
        <v>50</v>
      </c>
      <c r="F24" s="94">
        <v>42</v>
      </c>
      <c r="G24" s="95">
        <f>SUM(E24:F24)</f>
        <v>92</v>
      </c>
      <c r="H24" s="96">
        <f>SUM(G24-D24)</f>
        <v>82</v>
      </c>
      <c r="K24" s="20">
        <f t="shared" si="0"/>
        <v>37</v>
      </c>
    </row>
    <row r="25" spans="1:11" ht="19.5">
      <c r="A25" s="89" t="s">
        <v>120</v>
      </c>
      <c r="B25" s="90" t="s">
        <v>94</v>
      </c>
      <c r="C25" s="91">
        <v>38630</v>
      </c>
      <c r="D25" s="92">
        <v>16</v>
      </c>
      <c r="E25" s="93">
        <v>45</v>
      </c>
      <c r="F25" s="94">
        <v>47</v>
      </c>
      <c r="G25" s="95">
        <f>SUM(E25:F25)</f>
        <v>92</v>
      </c>
      <c r="H25" s="96">
        <f>SUM(G25-D25)</f>
        <v>76</v>
      </c>
      <c r="K25" s="20">
        <f t="shared" si="0"/>
        <v>39</v>
      </c>
    </row>
    <row r="26" spans="1:11" ht="20.25" thickBot="1">
      <c r="A26" s="89" t="s">
        <v>72</v>
      </c>
      <c r="B26" s="90" t="s">
        <v>53</v>
      </c>
      <c r="C26" s="91">
        <v>39011</v>
      </c>
      <c r="D26" s="92">
        <v>39</v>
      </c>
      <c r="E26" s="93">
        <v>54</v>
      </c>
      <c r="F26" s="94">
        <v>55</v>
      </c>
      <c r="G26" s="95">
        <f>SUM(E26:F26)</f>
        <v>109</v>
      </c>
      <c r="H26" s="96">
        <f>SUM(G26-D26)</f>
        <v>70</v>
      </c>
      <c r="K26" s="20">
        <f t="shared" si="0"/>
        <v>35.5</v>
      </c>
    </row>
    <row r="27" spans="1:11" ht="20.25" thickBot="1">
      <c r="A27" s="89" t="s">
        <v>124</v>
      </c>
      <c r="B27" s="90" t="s">
        <v>108</v>
      </c>
      <c r="C27" s="91">
        <v>39442</v>
      </c>
      <c r="D27" s="92">
        <v>45</v>
      </c>
      <c r="E27" s="93">
        <v>61</v>
      </c>
      <c r="F27" s="94">
        <v>52</v>
      </c>
      <c r="G27" s="95">
        <f>SUM(E27:F27)</f>
        <v>113</v>
      </c>
      <c r="H27" s="206">
        <f>SUM(G27-D27)</f>
        <v>68</v>
      </c>
      <c r="I27" s="27" t="s">
        <v>17</v>
      </c>
      <c r="K27" s="205">
        <f>(F27-D27*0.5)</f>
        <v>29.5</v>
      </c>
    </row>
    <row r="28" spans="1:11" ht="19.5">
      <c r="A28" s="89" t="s">
        <v>123</v>
      </c>
      <c r="B28" s="90" t="s">
        <v>105</v>
      </c>
      <c r="C28" s="91">
        <v>38531</v>
      </c>
      <c r="D28" s="92">
        <v>38</v>
      </c>
      <c r="E28" s="93">
        <v>59</v>
      </c>
      <c r="F28" s="94">
        <v>55</v>
      </c>
      <c r="G28" s="95">
        <f>SUM(E28:F28)</f>
        <v>114</v>
      </c>
      <c r="H28" s="96">
        <f>SUM(G28-D28)</f>
        <v>76</v>
      </c>
      <c r="K28" s="20">
        <f t="shared" si="0"/>
        <v>36</v>
      </c>
    </row>
    <row r="29" spans="1:11" ht="19.5">
      <c r="A29" s="199" t="s">
        <v>118</v>
      </c>
      <c r="B29" s="90" t="s">
        <v>94</v>
      </c>
      <c r="C29" s="91">
        <v>38658</v>
      </c>
      <c r="D29" s="200" t="s">
        <v>10</v>
      </c>
      <c r="E29" s="201" t="s">
        <v>10</v>
      </c>
      <c r="F29" s="202" t="s">
        <v>10</v>
      </c>
      <c r="G29" s="203" t="s">
        <v>10</v>
      </c>
      <c r="H29" s="204" t="s">
        <v>10</v>
      </c>
    </row>
    <row r="30" spans="1:11" ht="20.25" thickBot="1">
      <c r="A30" s="193" t="s">
        <v>122</v>
      </c>
      <c r="B30" s="138" t="s">
        <v>108</v>
      </c>
      <c r="C30" s="139">
        <v>39381</v>
      </c>
      <c r="D30" s="194" t="s">
        <v>10</v>
      </c>
      <c r="E30" s="195" t="s">
        <v>10</v>
      </c>
      <c r="F30" s="196" t="s">
        <v>10</v>
      </c>
      <c r="G30" s="197" t="s">
        <v>10</v>
      </c>
      <c r="H30" s="198" t="s">
        <v>10</v>
      </c>
    </row>
  </sheetData>
  <sortState xmlns:xlrd2="http://schemas.microsoft.com/office/spreadsheetml/2017/richdata2" ref="A11:F12">
    <sortCondition descending="1" ref="A11:A12"/>
  </sortState>
  <mergeCells count="9">
    <mergeCell ref="O10:W10"/>
    <mergeCell ref="Y10:AG10"/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55" t="str">
        <f>JUV!A1</f>
        <v>EL VALLE DE TANDIL</v>
      </c>
      <c r="B1" s="155"/>
      <c r="C1" s="155"/>
      <c r="D1" s="155"/>
      <c r="E1" s="155"/>
      <c r="F1" s="155"/>
      <c r="G1" s="155"/>
      <c r="H1" s="155"/>
    </row>
    <row r="2" spans="1:11" ht="23.25">
      <c r="A2" s="159" t="str">
        <f>JUV!A2</f>
        <v>GOLF CLUB</v>
      </c>
      <c r="B2" s="159"/>
      <c r="C2" s="159"/>
      <c r="D2" s="159"/>
      <c r="E2" s="159"/>
      <c r="F2" s="159"/>
      <c r="G2" s="159"/>
      <c r="H2" s="159"/>
    </row>
    <row r="3" spans="1:11" ht="19.5">
      <c r="A3" s="156" t="s">
        <v>7</v>
      </c>
      <c r="B3" s="156"/>
      <c r="C3" s="156"/>
      <c r="D3" s="156"/>
      <c r="E3" s="156"/>
      <c r="F3" s="156"/>
      <c r="G3" s="156"/>
      <c r="H3" s="156"/>
    </row>
    <row r="4" spans="1:11" ht="26.25">
      <c r="A4" s="157" t="str">
        <f>JUV!A4</f>
        <v>3° FECHA DEL RANKING</v>
      </c>
      <c r="B4" s="157"/>
      <c r="C4" s="157"/>
      <c r="D4" s="157"/>
      <c r="E4" s="157"/>
      <c r="F4" s="157"/>
      <c r="G4" s="157"/>
      <c r="H4" s="157"/>
    </row>
    <row r="5" spans="1:11" ht="19.5">
      <c r="A5" s="158" t="str">
        <f>JUV!A5</f>
        <v>DOS VUELTAS DE 9 HOYOS MEDAL PLAY</v>
      </c>
      <c r="B5" s="158"/>
      <c r="C5" s="158"/>
      <c r="D5" s="158"/>
      <c r="E5" s="158"/>
      <c r="F5" s="158"/>
      <c r="G5" s="158"/>
      <c r="H5" s="158"/>
    </row>
    <row r="6" spans="1:11" ht="20.25" thickBot="1">
      <c r="A6" s="151" t="str">
        <f>JUV!A6</f>
        <v>DOMINGO 05 DE MARZO DE 2023</v>
      </c>
      <c r="B6" s="151"/>
      <c r="C6" s="151"/>
      <c r="D6" s="151"/>
      <c r="E6" s="151"/>
      <c r="F6" s="151"/>
      <c r="G6" s="151"/>
      <c r="H6" s="151"/>
    </row>
    <row r="7" spans="1:11" ht="20.25" thickBot="1">
      <c r="A7" s="160" t="s">
        <v>81</v>
      </c>
      <c r="B7" s="161"/>
      <c r="C7" s="161"/>
      <c r="D7" s="161"/>
      <c r="E7" s="161"/>
      <c r="F7" s="161"/>
      <c r="G7" s="161"/>
      <c r="H7" s="162"/>
    </row>
    <row r="8" spans="1:11" s="3" customFormat="1" ht="20.25" thickBot="1">
      <c r="A8" s="119" t="s">
        <v>0</v>
      </c>
      <c r="B8" s="120" t="s">
        <v>9</v>
      </c>
      <c r="C8" s="120" t="s">
        <v>21</v>
      </c>
      <c r="D8" s="55" t="s">
        <v>1</v>
      </c>
      <c r="E8" s="55" t="s">
        <v>2</v>
      </c>
      <c r="F8" s="55" t="s">
        <v>3</v>
      </c>
      <c r="G8" s="121" t="s">
        <v>4</v>
      </c>
      <c r="H8" s="84" t="s">
        <v>5</v>
      </c>
      <c r="K8" s="50" t="s">
        <v>24</v>
      </c>
    </row>
    <row r="9" spans="1:11" ht="20.25" thickBot="1">
      <c r="A9" s="145" t="s">
        <v>49</v>
      </c>
      <c r="B9" s="90" t="s">
        <v>94</v>
      </c>
      <c r="C9" s="91">
        <v>39469</v>
      </c>
      <c r="D9" s="92">
        <v>9</v>
      </c>
      <c r="E9" s="93">
        <v>38</v>
      </c>
      <c r="F9" s="94">
        <v>39</v>
      </c>
      <c r="G9" s="222">
        <f>SUM(E9:F9)</f>
        <v>77</v>
      </c>
      <c r="H9" s="96">
        <f>SUM(G9-D9)</f>
        <v>68</v>
      </c>
      <c r="I9" s="23" t="s">
        <v>15</v>
      </c>
      <c r="K9" s="20">
        <f t="shared" ref="K9:K29" si="0">(F9-D9*0.5)</f>
        <v>34.5</v>
      </c>
    </row>
    <row r="10" spans="1:11" ht="20.25" thickBot="1">
      <c r="A10" s="145" t="s">
        <v>125</v>
      </c>
      <c r="B10" s="90" t="s">
        <v>94</v>
      </c>
      <c r="C10" s="91">
        <v>40163</v>
      </c>
      <c r="D10" s="92">
        <v>6</v>
      </c>
      <c r="E10" s="93">
        <v>39</v>
      </c>
      <c r="F10" s="236">
        <v>39</v>
      </c>
      <c r="G10" s="222">
        <f>SUM(E10:F10)</f>
        <v>78</v>
      </c>
      <c r="H10" s="96">
        <f>SUM(G10-D10)</f>
        <v>72</v>
      </c>
      <c r="I10" s="23" t="s">
        <v>16</v>
      </c>
      <c r="K10" s="20">
        <f t="shared" si="0"/>
        <v>36</v>
      </c>
    </row>
    <row r="11" spans="1:11" ht="20.25" thickBot="1">
      <c r="A11" s="145" t="s">
        <v>126</v>
      </c>
      <c r="B11" s="90" t="s">
        <v>108</v>
      </c>
      <c r="C11" s="91">
        <v>40007</v>
      </c>
      <c r="D11" s="92">
        <v>10</v>
      </c>
      <c r="E11" s="93">
        <v>38</v>
      </c>
      <c r="F11" s="236">
        <v>40</v>
      </c>
      <c r="G11" s="95">
        <f>SUM(E11:F11)</f>
        <v>78</v>
      </c>
      <c r="H11" s="96">
        <f>SUM(G11-D11)</f>
        <v>68</v>
      </c>
      <c r="K11" s="20">
        <f t="shared" si="0"/>
        <v>35</v>
      </c>
    </row>
    <row r="12" spans="1:11" ht="20.25" thickBot="1">
      <c r="A12" s="145" t="s">
        <v>127</v>
      </c>
      <c r="B12" s="90" t="s">
        <v>94</v>
      </c>
      <c r="C12" s="91">
        <v>39791</v>
      </c>
      <c r="D12" s="92">
        <v>11</v>
      </c>
      <c r="E12" s="93">
        <v>44</v>
      </c>
      <c r="F12" s="94">
        <v>35</v>
      </c>
      <c r="G12" s="95">
        <f>SUM(E12:F12)</f>
        <v>79</v>
      </c>
      <c r="H12" s="206">
        <f>SUM(G12-D12)</f>
        <v>68</v>
      </c>
      <c r="I12" s="27" t="s">
        <v>18</v>
      </c>
      <c r="K12" s="205">
        <f t="shared" si="0"/>
        <v>29.5</v>
      </c>
    </row>
    <row r="13" spans="1:11" ht="19.5">
      <c r="A13" s="145" t="s">
        <v>128</v>
      </c>
      <c r="B13" s="90" t="s">
        <v>94</v>
      </c>
      <c r="C13" s="91">
        <v>39699</v>
      </c>
      <c r="D13" s="92">
        <v>11</v>
      </c>
      <c r="E13" s="93">
        <v>37</v>
      </c>
      <c r="F13" s="94">
        <v>42</v>
      </c>
      <c r="G13" s="95">
        <f>SUM(E13:F13)</f>
        <v>79</v>
      </c>
      <c r="H13" s="96">
        <f>SUM(G13-D13)</f>
        <v>68</v>
      </c>
      <c r="K13" s="20">
        <f t="shared" si="0"/>
        <v>36.5</v>
      </c>
    </row>
    <row r="14" spans="1:11" ht="19.5">
      <c r="A14" s="145" t="s">
        <v>131</v>
      </c>
      <c r="B14" s="90" t="s">
        <v>53</v>
      </c>
      <c r="C14" s="91">
        <v>39638</v>
      </c>
      <c r="D14" s="92">
        <v>15</v>
      </c>
      <c r="E14" s="93">
        <v>41</v>
      </c>
      <c r="F14" s="94">
        <v>44</v>
      </c>
      <c r="G14" s="95">
        <f>SUM(E14:F14)</f>
        <v>85</v>
      </c>
      <c r="H14" s="96">
        <f>SUM(G14-D14)</f>
        <v>70</v>
      </c>
      <c r="K14" s="20">
        <f t="shared" si="0"/>
        <v>36.5</v>
      </c>
    </row>
    <row r="15" spans="1:11" ht="19.5">
      <c r="A15" s="145" t="s">
        <v>132</v>
      </c>
      <c r="B15" s="90" t="s">
        <v>94</v>
      </c>
      <c r="C15" s="91">
        <v>39867</v>
      </c>
      <c r="D15" s="92">
        <v>16</v>
      </c>
      <c r="E15" s="93">
        <v>46</v>
      </c>
      <c r="F15" s="94">
        <v>41</v>
      </c>
      <c r="G15" s="95">
        <f>SUM(E15:F15)</f>
        <v>87</v>
      </c>
      <c r="H15" s="96">
        <f>SUM(G15-D15)</f>
        <v>71</v>
      </c>
      <c r="K15" s="20">
        <f t="shared" si="0"/>
        <v>33</v>
      </c>
    </row>
    <row r="16" spans="1:11" ht="19.5">
      <c r="A16" s="145" t="s">
        <v>129</v>
      </c>
      <c r="B16" s="90" t="s">
        <v>105</v>
      </c>
      <c r="C16" s="91">
        <v>39689</v>
      </c>
      <c r="D16" s="92">
        <v>12</v>
      </c>
      <c r="E16" s="93">
        <v>44</v>
      </c>
      <c r="F16" s="94">
        <v>46</v>
      </c>
      <c r="G16" s="95">
        <f>SUM(E16:F16)</f>
        <v>90</v>
      </c>
      <c r="H16" s="96">
        <f>SUM(G16-D16)</f>
        <v>78</v>
      </c>
      <c r="K16" s="20">
        <f t="shared" si="0"/>
        <v>40</v>
      </c>
    </row>
    <row r="17" spans="1:11" ht="19.5">
      <c r="A17" s="145" t="s">
        <v>130</v>
      </c>
      <c r="B17" s="90" t="s">
        <v>105</v>
      </c>
      <c r="C17" s="91">
        <v>39819</v>
      </c>
      <c r="D17" s="92">
        <v>12</v>
      </c>
      <c r="E17" s="93">
        <v>47</v>
      </c>
      <c r="F17" s="94">
        <v>44</v>
      </c>
      <c r="G17" s="95">
        <f>SUM(E17:F17)</f>
        <v>91</v>
      </c>
      <c r="H17" s="96">
        <f>SUM(G17-D17)</f>
        <v>79</v>
      </c>
      <c r="K17" s="20">
        <f t="shared" si="0"/>
        <v>38</v>
      </c>
    </row>
    <row r="18" spans="1:11" ht="19.5">
      <c r="A18" s="89" t="s">
        <v>141</v>
      </c>
      <c r="B18" s="90" t="s">
        <v>94</v>
      </c>
      <c r="C18" s="91">
        <v>40766</v>
      </c>
      <c r="D18" s="92">
        <v>23</v>
      </c>
      <c r="E18" s="93">
        <v>46</v>
      </c>
      <c r="F18" s="94">
        <v>46</v>
      </c>
      <c r="G18" s="95">
        <f>SUM(E18:F18)</f>
        <v>92</v>
      </c>
      <c r="H18" s="96">
        <f>SUM(G18-D18)</f>
        <v>69</v>
      </c>
      <c r="K18" s="20">
        <f t="shared" si="0"/>
        <v>34.5</v>
      </c>
    </row>
    <row r="19" spans="1:11" ht="19.5">
      <c r="A19" s="89" t="s">
        <v>140</v>
      </c>
      <c r="B19" s="90" t="s">
        <v>108</v>
      </c>
      <c r="C19" s="91">
        <v>40437</v>
      </c>
      <c r="D19" s="92">
        <v>22</v>
      </c>
      <c r="E19" s="93">
        <v>43</v>
      </c>
      <c r="F19" s="94">
        <v>50</v>
      </c>
      <c r="G19" s="95">
        <f>SUM(E19:F19)</f>
        <v>93</v>
      </c>
      <c r="H19" s="96">
        <f>SUM(G19-D19)</f>
        <v>71</v>
      </c>
      <c r="K19" s="20">
        <f t="shared" si="0"/>
        <v>39</v>
      </c>
    </row>
    <row r="20" spans="1:11" ht="19.5">
      <c r="A20" s="89" t="s">
        <v>37</v>
      </c>
      <c r="B20" s="90" t="s">
        <v>80</v>
      </c>
      <c r="C20" s="91">
        <v>40532</v>
      </c>
      <c r="D20" s="92">
        <v>15</v>
      </c>
      <c r="E20" s="93">
        <v>47</v>
      </c>
      <c r="F20" s="94">
        <v>47</v>
      </c>
      <c r="G20" s="95">
        <f>SUM(E20:F20)</f>
        <v>94</v>
      </c>
      <c r="H20" s="96">
        <f>SUM(G20-D20)</f>
        <v>79</v>
      </c>
      <c r="K20" s="20">
        <f t="shared" si="0"/>
        <v>39.5</v>
      </c>
    </row>
    <row r="21" spans="1:11" ht="19.5">
      <c r="A21" s="145" t="s">
        <v>134</v>
      </c>
      <c r="B21" s="90" t="s">
        <v>135</v>
      </c>
      <c r="C21" s="91">
        <v>40142</v>
      </c>
      <c r="D21" s="92">
        <v>22</v>
      </c>
      <c r="E21" s="93">
        <v>45</v>
      </c>
      <c r="F21" s="94">
        <v>50</v>
      </c>
      <c r="G21" s="95">
        <f>SUM(E21:F21)</f>
        <v>95</v>
      </c>
      <c r="H21" s="96">
        <f>SUM(G21-D21)</f>
        <v>73</v>
      </c>
      <c r="K21" s="20">
        <f t="shared" si="0"/>
        <v>39</v>
      </c>
    </row>
    <row r="22" spans="1:11" ht="19.5">
      <c r="A22" s="145" t="s">
        <v>55</v>
      </c>
      <c r="B22" s="90" t="s">
        <v>53</v>
      </c>
      <c r="C22" s="91">
        <v>39785</v>
      </c>
      <c r="D22" s="92">
        <v>30</v>
      </c>
      <c r="E22" s="93">
        <v>51</v>
      </c>
      <c r="F22" s="94">
        <v>48</v>
      </c>
      <c r="G22" s="95">
        <f>SUM(E22:F22)</f>
        <v>99</v>
      </c>
      <c r="H22" s="96">
        <f>SUM(G22-D22)</f>
        <v>69</v>
      </c>
      <c r="K22" s="20">
        <f t="shared" si="0"/>
        <v>33</v>
      </c>
    </row>
    <row r="23" spans="1:11" ht="19.5">
      <c r="A23" s="89" t="s">
        <v>36</v>
      </c>
      <c r="B23" s="90" t="s">
        <v>80</v>
      </c>
      <c r="C23" s="91">
        <v>40373</v>
      </c>
      <c r="D23" s="92">
        <v>17</v>
      </c>
      <c r="E23" s="93">
        <v>57</v>
      </c>
      <c r="F23" s="94">
        <v>46</v>
      </c>
      <c r="G23" s="95">
        <f>SUM(E23:F23)</f>
        <v>103</v>
      </c>
      <c r="H23" s="96">
        <f>SUM(G23-D23)</f>
        <v>86</v>
      </c>
      <c r="K23" s="20">
        <f t="shared" si="0"/>
        <v>37.5</v>
      </c>
    </row>
    <row r="24" spans="1:11" ht="19.5">
      <c r="A24" s="145" t="s">
        <v>136</v>
      </c>
      <c r="B24" s="90" t="s">
        <v>94</v>
      </c>
      <c r="C24" s="91">
        <v>39774</v>
      </c>
      <c r="D24" s="92">
        <v>24</v>
      </c>
      <c r="E24" s="93">
        <v>55</v>
      </c>
      <c r="F24" s="94">
        <v>51</v>
      </c>
      <c r="G24" s="95">
        <f>SUM(E24:F24)</f>
        <v>106</v>
      </c>
      <c r="H24" s="96">
        <f>SUM(G24-D24)</f>
        <v>82</v>
      </c>
      <c r="K24" s="20">
        <f t="shared" si="0"/>
        <v>39</v>
      </c>
    </row>
    <row r="25" spans="1:11" ht="19.5">
      <c r="A25" s="89" t="s">
        <v>39</v>
      </c>
      <c r="B25" s="90" t="s">
        <v>80</v>
      </c>
      <c r="C25" s="91">
        <v>40397</v>
      </c>
      <c r="D25" s="92">
        <v>37</v>
      </c>
      <c r="E25" s="93">
        <v>59</v>
      </c>
      <c r="F25" s="94">
        <v>49</v>
      </c>
      <c r="G25" s="95">
        <f>SUM(E25:F25)</f>
        <v>108</v>
      </c>
      <c r="H25" s="96">
        <f>SUM(G25-D25)</f>
        <v>71</v>
      </c>
      <c r="K25" s="20">
        <f t="shared" si="0"/>
        <v>30.5</v>
      </c>
    </row>
    <row r="26" spans="1:11" ht="20.25" thickBot="1">
      <c r="A26" s="89" t="s">
        <v>142</v>
      </c>
      <c r="B26" s="90" t="s">
        <v>94</v>
      </c>
      <c r="C26" s="91">
        <v>40430</v>
      </c>
      <c r="D26" s="92">
        <v>30</v>
      </c>
      <c r="E26" s="93">
        <v>64</v>
      </c>
      <c r="F26" s="94">
        <v>46</v>
      </c>
      <c r="G26" s="95">
        <f>SUM(E26:F26)</f>
        <v>110</v>
      </c>
      <c r="H26" s="96">
        <f>SUM(G26-D26)</f>
        <v>80</v>
      </c>
      <c r="K26" s="20">
        <f t="shared" si="0"/>
        <v>31</v>
      </c>
    </row>
    <row r="27" spans="1:11" ht="20.25" thickBot="1">
      <c r="A27" s="145" t="s">
        <v>138</v>
      </c>
      <c r="B27" s="90" t="s">
        <v>108</v>
      </c>
      <c r="C27" s="91">
        <v>39913</v>
      </c>
      <c r="D27" s="92">
        <v>47</v>
      </c>
      <c r="E27" s="93">
        <v>57</v>
      </c>
      <c r="F27" s="94">
        <v>54</v>
      </c>
      <c r="G27" s="95">
        <f>SUM(E27:F27)</f>
        <v>111</v>
      </c>
      <c r="H27" s="206">
        <f>SUM(G27-D27)</f>
        <v>64</v>
      </c>
      <c r="I27" s="27" t="s">
        <v>17</v>
      </c>
      <c r="K27" s="20">
        <f t="shared" si="0"/>
        <v>30.5</v>
      </c>
    </row>
    <row r="28" spans="1:11" ht="19.5">
      <c r="A28" s="89" t="s">
        <v>143</v>
      </c>
      <c r="B28" s="90" t="s">
        <v>108</v>
      </c>
      <c r="C28" s="91">
        <v>40484</v>
      </c>
      <c r="D28" s="92">
        <v>37</v>
      </c>
      <c r="E28" s="93">
        <v>61</v>
      </c>
      <c r="F28" s="94">
        <v>57</v>
      </c>
      <c r="G28" s="95">
        <f>SUM(E28:F28)</f>
        <v>118</v>
      </c>
      <c r="H28" s="96">
        <f>SUM(G28-D28)</f>
        <v>81</v>
      </c>
      <c r="K28" s="20">
        <f t="shared" si="0"/>
        <v>38.5</v>
      </c>
    </row>
    <row r="29" spans="1:11" ht="19.5">
      <c r="A29" s="145" t="s">
        <v>137</v>
      </c>
      <c r="B29" s="90" t="s">
        <v>135</v>
      </c>
      <c r="C29" s="91">
        <v>40021</v>
      </c>
      <c r="D29" s="92">
        <v>32</v>
      </c>
      <c r="E29" s="93">
        <v>57</v>
      </c>
      <c r="F29" s="94">
        <v>66</v>
      </c>
      <c r="G29" s="95">
        <f>SUM(E29:F29)</f>
        <v>123</v>
      </c>
      <c r="H29" s="96">
        <f>SUM(G29-D29)</f>
        <v>91</v>
      </c>
      <c r="K29" s="20">
        <f t="shared" si="0"/>
        <v>50</v>
      </c>
    </row>
    <row r="30" spans="1:11" ht="19.5">
      <c r="A30" s="145" t="s">
        <v>133</v>
      </c>
      <c r="B30" s="90" t="s">
        <v>108</v>
      </c>
      <c r="C30" s="91">
        <v>39914</v>
      </c>
      <c r="D30" s="92" t="s">
        <v>5</v>
      </c>
      <c r="E30" s="93" t="s">
        <v>59</v>
      </c>
      <c r="F30" s="94" t="s">
        <v>28</v>
      </c>
      <c r="G30" s="203" t="s">
        <v>10</v>
      </c>
      <c r="H30" s="204" t="s">
        <v>10</v>
      </c>
    </row>
    <row r="31" spans="1:11" ht="20.25" thickBot="1">
      <c r="A31" s="137" t="s">
        <v>139</v>
      </c>
      <c r="B31" s="138" t="s">
        <v>108</v>
      </c>
      <c r="C31" s="139">
        <v>40413</v>
      </c>
      <c r="D31" s="140" t="s">
        <v>5</v>
      </c>
      <c r="E31" s="126" t="s">
        <v>59</v>
      </c>
      <c r="F31" s="141" t="s">
        <v>28</v>
      </c>
      <c r="G31" s="197" t="s">
        <v>10</v>
      </c>
      <c r="H31" s="198" t="s">
        <v>10</v>
      </c>
    </row>
    <row r="32" spans="1:11" ht="20.25" thickBot="1">
      <c r="A32" s="160" t="s">
        <v>83</v>
      </c>
      <c r="B32" s="161"/>
      <c r="C32" s="161"/>
      <c r="D32" s="161"/>
      <c r="E32" s="161"/>
      <c r="F32" s="161"/>
      <c r="G32" s="161"/>
      <c r="H32" s="162"/>
      <c r="K32" s="9"/>
    </row>
    <row r="33" spans="1:11" ht="20.25" thickBot="1">
      <c r="A33" s="4" t="s">
        <v>6</v>
      </c>
      <c r="B33" s="5" t="s">
        <v>9</v>
      </c>
      <c r="C33" s="5" t="s">
        <v>21</v>
      </c>
      <c r="D33" s="4" t="s">
        <v>1</v>
      </c>
      <c r="E33" s="4" t="s">
        <v>2</v>
      </c>
      <c r="F33" s="16" t="s">
        <v>3</v>
      </c>
      <c r="G33" s="15" t="s">
        <v>4</v>
      </c>
      <c r="H33" s="17" t="s">
        <v>5</v>
      </c>
      <c r="K33" s="146" t="s">
        <v>24</v>
      </c>
    </row>
    <row r="34" spans="1:11" ht="20.25" thickBot="1">
      <c r="A34" s="34" t="s">
        <v>218</v>
      </c>
      <c r="B34" s="128" t="s">
        <v>53</v>
      </c>
      <c r="C34" s="129">
        <v>39932</v>
      </c>
      <c r="D34" s="130">
        <v>6</v>
      </c>
      <c r="E34" s="32">
        <v>41</v>
      </c>
      <c r="F34" s="131">
        <v>39</v>
      </c>
      <c r="G34" s="237">
        <f>SUM(E34:F34)</f>
        <v>80</v>
      </c>
      <c r="H34" s="132">
        <f>SUM(G34-D34)</f>
        <v>74</v>
      </c>
      <c r="I34" s="23" t="s">
        <v>15</v>
      </c>
      <c r="K34" s="20">
        <f t="shared" ref="K34:K41" si="1">(F34-D34*0.5)</f>
        <v>36</v>
      </c>
    </row>
    <row r="35" spans="1:11" ht="20.25" thickBot="1">
      <c r="A35" s="34" t="s">
        <v>222</v>
      </c>
      <c r="B35" s="128" t="s">
        <v>105</v>
      </c>
      <c r="C35" s="129">
        <v>40439</v>
      </c>
      <c r="D35" s="130">
        <v>16</v>
      </c>
      <c r="E35" s="32">
        <v>50</v>
      </c>
      <c r="F35" s="131">
        <v>43</v>
      </c>
      <c r="G35" s="237">
        <f>SUM(E35:F35)</f>
        <v>93</v>
      </c>
      <c r="H35" s="132">
        <f>SUM(G35-D35)</f>
        <v>77</v>
      </c>
      <c r="I35" s="23" t="s">
        <v>16</v>
      </c>
      <c r="K35" s="20">
        <f t="shared" si="1"/>
        <v>35</v>
      </c>
    </row>
    <row r="36" spans="1:11" ht="19.5">
      <c r="A36" s="34" t="s">
        <v>223</v>
      </c>
      <c r="B36" s="128" t="s">
        <v>53</v>
      </c>
      <c r="C36" s="129">
        <v>40616</v>
      </c>
      <c r="D36" s="130">
        <v>26</v>
      </c>
      <c r="E36" s="32">
        <v>49</v>
      </c>
      <c r="F36" s="131">
        <v>49</v>
      </c>
      <c r="G36" s="18">
        <f>SUM(E36:F36)</f>
        <v>98</v>
      </c>
      <c r="H36" s="132">
        <f>SUM(G36-D36)</f>
        <v>72</v>
      </c>
      <c r="K36" s="20">
        <f t="shared" si="1"/>
        <v>36</v>
      </c>
    </row>
    <row r="37" spans="1:11" ht="20.25" thickBot="1">
      <c r="A37" s="34" t="s">
        <v>217</v>
      </c>
      <c r="B37" s="128" t="s">
        <v>78</v>
      </c>
      <c r="C37" s="129">
        <v>39930</v>
      </c>
      <c r="D37" s="130">
        <v>24</v>
      </c>
      <c r="E37" s="32">
        <v>51</v>
      </c>
      <c r="F37" s="131">
        <v>59</v>
      </c>
      <c r="G37" s="18">
        <f>SUM(E37:F37)</f>
        <v>110</v>
      </c>
      <c r="H37" s="132">
        <f>SUM(G37-D37)</f>
        <v>86</v>
      </c>
      <c r="K37" s="20">
        <f t="shared" si="1"/>
        <v>47</v>
      </c>
    </row>
    <row r="38" spans="1:11" ht="20.25" thickBot="1">
      <c r="A38" s="34" t="s">
        <v>220</v>
      </c>
      <c r="B38" s="128" t="s">
        <v>80</v>
      </c>
      <c r="C38" s="129">
        <v>40200</v>
      </c>
      <c r="D38" s="130">
        <v>48</v>
      </c>
      <c r="E38" s="32">
        <v>54</v>
      </c>
      <c r="F38" s="131">
        <v>60</v>
      </c>
      <c r="G38" s="18">
        <f>SUM(E38:F38)</f>
        <v>114</v>
      </c>
      <c r="H38" s="209">
        <f>SUM(G38-D38)</f>
        <v>66</v>
      </c>
      <c r="I38" s="27" t="s">
        <v>17</v>
      </c>
      <c r="K38" s="20">
        <f t="shared" si="1"/>
        <v>36</v>
      </c>
    </row>
    <row r="39" spans="1:11" ht="19.5">
      <c r="A39" s="34" t="s">
        <v>221</v>
      </c>
      <c r="B39" s="128" t="s">
        <v>53</v>
      </c>
      <c r="C39" s="129">
        <v>40415</v>
      </c>
      <c r="D39" s="130">
        <v>35</v>
      </c>
      <c r="E39" s="32">
        <v>55</v>
      </c>
      <c r="F39" s="131">
        <v>60</v>
      </c>
      <c r="G39" s="18">
        <f>SUM(E39:F39)</f>
        <v>115</v>
      </c>
      <c r="H39" s="132">
        <f>SUM(G39-D39)</f>
        <v>80</v>
      </c>
      <c r="K39" s="20">
        <f t="shared" si="1"/>
        <v>42.5</v>
      </c>
    </row>
    <row r="40" spans="1:11" ht="19.5">
      <c r="A40" s="34" t="s">
        <v>76</v>
      </c>
      <c r="B40" s="128" t="s">
        <v>78</v>
      </c>
      <c r="C40" s="129">
        <v>40267</v>
      </c>
      <c r="D40" s="130">
        <v>43</v>
      </c>
      <c r="E40" s="32">
        <v>53</v>
      </c>
      <c r="F40" s="131">
        <v>66</v>
      </c>
      <c r="G40" s="18">
        <f>SUM(E40:F40)</f>
        <v>119</v>
      </c>
      <c r="H40" s="132">
        <f>SUM(G40-D40)</f>
        <v>76</v>
      </c>
      <c r="K40" s="20">
        <f t="shared" si="1"/>
        <v>44.5</v>
      </c>
    </row>
    <row r="41" spans="1:11" ht="20.25" thickBot="1">
      <c r="A41" s="193" t="s">
        <v>219</v>
      </c>
      <c r="B41" s="138" t="s">
        <v>105</v>
      </c>
      <c r="C41" s="139">
        <v>40056</v>
      </c>
      <c r="D41" s="194" t="s">
        <v>10</v>
      </c>
      <c r="E41" s="195" t="s">
        <v>10</v>
      </c>
      <c r="F41" s="196" t="s">
        <v>10</v>
      </c>
      <c r="G41" s="197" t="s">
        <v>10</v>
      </c>
      <c r="H41" s="198" t="s">
        <v>10</v>
      </c>
    </row>
    <row r="42" spans="1:11">
      <c r="B42" s="1"/>
      <c r="C42" s="1"/>
      <c r="D42" s="1"/>
      <c r="E42" s="1"/>
      <c r="F42" s="1"/>
      <c r="G42" s="1"/>
      <c r="H42" s="1"/>
      <c r="K42" s="9"/>
    </row>
    <row r="43" spans="1:11">
      <c r="K43" s="9"/>
    </row>
  </sheetData>
  <sortState xmlns:xlrd2="http://schemas.microsoft.com/office/spreadsheetml/2017/richdata2" ref="A34:H41">
    <sortCondition ref="G34:G41"/>
    <sortCondition ref="F34:F41"/>
    <sortCondition ref="E34:E41"/>
  </sortState>
  <mergeCells count="8">
    <mergeCell ref="A32:H32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155" t="str">
        <f>JUV!A1</f>
        <v>EL VALLE DE TANDIL</v>
      </c>
      <c r="B1" s="155"/>
      <c r="C1" s="155"/>
      <c r="D1" s="155"/>
      <c r="E1" s="155"/>
      <c r="F1" s="155"/>
      <c r="G1" s="155"/>
      <c r="H1" s="155"/>
    </row>
    <row r="2" spans="1:20" ht="23.25">
      <c r="A2" s="159" t="str">
        <f>JUV!A2</f>
        <v>GOLF CLUB</v>
      </c>
      <c r="B2" s="159"/>
      <c r="C2" s="159"/>
      <c r="D2" s="159"/>
      <c r="E2" s="159"/>
      <c r="F2" s="159"/>
      <c r="G2" s="159"/>
      <c r="H2" s="159"/>
    </row>
    <row r="3" spans="1:20" ht="19.5">
      <c r="A3" s="156" t="s">
        <v>7</v>
      </c>
      <c r="B3" s="156"/>
      <c r="C3" s="156"/>
      <c r="D3" s="156"/>
      <c r="E3" s="156"/>
      <c r="F3" s="156"/>
      <c r="G3" s="156"/>
      <c r="H3" s="156"/>
    </row>
    <row r="4" spans="1:20" ht="26.25">
      <c r="A4" s="157" t="str">
        <f>JUV!A4</f>
        <v>3° FECHA DEL RANKING</v>
      </c>
      <c r="B4" s="157"/>
      <c r="C4" s="157"/>
      <c r="D4" s="157"/>
      <c r="E4" s="157"/>
      <c r="F4" s="157"/>
      <c r="G4" s="157"/>
      <c r="H4" s="157"/>
    </row>
    <row r="5" spans="1:20" ht="19.5">
      <c r="A5" s="158" t="str">
        <f>JUV!A5</f>
        <v>DOS VUELTAS DE 9 HOYOS MEDAL PLAY</v>
      </c>
      <c r="B5" s="158"/>
      <c r="C5" s="158"/>
      <c r="D5" s="158"/>
      <c r="E5" s="158"/>
      <c r="F5" s="158"/>
      <c r="G5" s="158"/>
      <c r="H5" s="158"/>
    </row>
    <row r="6" spans="1:20" ht="19.5">
      <c r="A6" s="151" t="str">
        <f>JUV!A6</f>
        <v>DOMINGO 05 DE MARZO DE 2023</v>
      </c>
      <c r="B6" s="151"/>
      <c r="C6" s="151"/>
      <c r="D6" s="151"/>
      <c r="E6" s="151"/>
      <c r="F6" s="151"/>
      <c r="G6" s="151"/>
      <c r="H6" s="151"/>
    </row>
    <row r="7" spans="1:20" ht="20.25" thickBot="1">
      <c r="A7" s="163"/>
      <c r="B7" s="163"/>
      <c r="C7" s="163"/>
      <c r="D7" s="163"/>
      <c r="E7" s="163"/>
      <c r="F7" s="163"/>
      <c r="G7" s="163"/>
      <c r="H7" s="163"/>
    </row>
    <row r="8" spans="1:20" ht="19.5" thickBot="1">
      <c r="A8" s="152" t="s">
        <v>63</v>
      </c>
      <c r="B8" s="153"/>
      <c r="C8" s="153"/>
      <c r="D8" s="153"/>
      <c r="E8" s="153"/>
      <c r="F8" s="153"/>
      <c r="G8" s="153"/>
      <c r="H8" s="154"/>
    </row>
    <row r="9" spans="1:20" s="75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9" t="s">
        <v>141</v>
      </c>
      <c r="B10" s="90" t="s">
        <v>94</v>
      </c>
      <c r="C10" s="91">
        <v>40766</v>
      </c>
      <c r="D10" s="92">
        <v>23</v>
      </c>
      <c r="E10" s="93">
        <v>46</v>
      </c>
      <c r="F10" s="94">
        <v>46</v>
      </c>
      <c r="G10" s="222">
        <f>SUM(E10:F10)</f>
        <v>92</v>
      </c>
      <c r="H10" s="96">
        <f>SUM(G10-D10)</f>
        <v>69</v>
      </c>
      <c r="I10" s="23" t="s">
        <v>15</v>
      </c>
      <c r="K10" s="20">
        <f t="shared" ref="K10:K17" si="0">(F10-D10*0.5)</f>
        <v>34.5</v>
      </c>
      <c r="N10" s="1"/>
      <c r="O10" s="1"/>
      <c r="P10" s="1"/>
      <c r="Q10" s="1"/>
      <c r="R10" s="1"/>
      <c r="S10" s="1"/>
      <c r="T10" s="1"/>
    </row>
    <row r="11" spans="1:20" ht="20.25" thickBot="1">
      <c r="A11" s="89" t="s">
        <v>140</v>
      </c>
      <c r="B11" s="90" t="s">
        <v>108</v>
      </c>
      <c r="C11" s="91">
        <v>40437</v>
      </c>
      <c r="D11" s="92">
        <v>22</v>
      </c>
      <c r="E11" s="93">
        <v>43</v>
      </c>
      <c r="F11" s="94">
        <v>50</v>
      </c>
      <c r="G11" s="222">
        <f>SUM(E11:F11)</f>
        <v>93</v>
      </c>
      <c r="H11" s="96">
        <f>SUM(G11-D11)</f>
        <v>71</v>
      </c>
      <c r="I11" s="23" t="s">
        <v>16</v>
      </c>
      <c r="K11" s="20">
        <f t="shared" si="0"/>
        <v>39</v>
      </c>
      <c r="M11" s="86"/>
    </row>
    <row r="12" spans="1:20" ht="19.5">
      <c r="A12" s="89" t="s">
        <v>37</v>
      </c>
      <c r="B12" s="90" t="s">
        <v>80</v>
      </c>
      <c r="C12" s="91">
        <v>40532</v>
      </c>
      <c r="D12" s="92">
        <v>15</v>
      </c>
      <c r="E12" s="93">
        <v>47</v>
      </c>
      <c r="F12" s="94">
        <v>47</v>
      </c>
      <c r="G12" s="95">
        <f>SUM(E12:F12)</f>
        <v>94</v>
      </c>
      <c r="H12" s="96">
        <f>SUM(G12-D12)</f>
        <v>79</v>
      </c>
      <c r="K12" s="20">
        <f t="shared" si="0"/>
        <v>39.5</v>
      </c>
      <c r="M12" s="86"/>
    </row>
    <row r="13" spans="1:20" ht="20.25" thickBot="1">
      <c r="A13" s="89" t="s">
        <v>36</v>
      </c>
      <c r="B13" s="90" t="s">
        <v>80</v>
      </c>
      <c r="C13" s="91">
        <v>40373</v>
      </c>
      <c r="D13" s="92">
        <v>17</v>
      </c>
      <c r="E13" s="93">
        <v>57</v>
      </c>
      <c r="F13" s="94">
        <v>46</v>
      </c>
      <c r="G13" s="95">
        <f>SUM(E13:F13)</f>
        <v>103</v>
      </c>
      <c r="H13" s="96">
        <f>SUM(G13-D13)</f>
        <v>86</v>
      </c>
      <c r="K13" s="20">
        <f t="shared" si="0"/>
        <v>37.5</v>
      </c>
    </row>
    <row r="14" spans="1:20" ht="20.25" thickBot="1">
      <c r="A14" s="89" t="s">
        <v>39</v>
      </c>
      <c r="B14" s="90" t="s">
        <v>80</v>
      </c>
      <c r="C14" s="91">
        <v>40397</v>
      </c>
      <c r="D14" s="92">
        <v>37</v>
      </c>
      <c r="E14" s="93">
        <v>59</v>
      </c>
      <c r="F14" s="94">
        <v>49</v>
      </c>
      <c r="G14" s="95">
        <f>SUM(E14:F14)</f>
        <v>108</v>
      </c>
      <c r="H14" s="206">
        <f>SUM(G14-D14)</f>
        <v>71</v>
      </c>
      <c r="I14" s="27" t="s">
        <v>17</v>
      </c>
      <c r="K14" s="20">
        <f t="shared" si="0"/>
        <v>30.5</v>
      </c>
    </row>
    <row r="15" spans="1:20" ht="19.5">
      <c r="A15" s="89" t="s">
        <v>142</v>
      </c>
      <c r="B15" s="90" t="s">
        <v>94</v>
      </c>
      <c r="C15" s="91">
        <v>40430</v>
      </c>
      <c r="D15" s="92">
        <v>30</v>
      </c>
      <c r="E15" s="93">
        <v>64</v>
      </c>
      <c r="F15" s="94">
        <v>46</v>
      </c>
      <c r="G15" s="95">
        <f>SUM(E15:F15)</f>
        <v>110</v>
      </c>
      <c r="H15" s="96">
        <f>SUM(G15-D15)</f>
        <v>80</v>
      </c>
      <c r="K15" s="20">
        <f t="shared" si="0"/>
        <v>31</v>
      </c>
    </row>
    <row r="16" spans="1:20" ht="19.5">
      <c r="A16" s="89" t="s">
        <v>143</v>
      </c>
      <c r="B16" s="90" t="s">
        <v>108</v>
      </c>
      <c r="C16" s="91">
        <v>40484</v>
      </c>
      <c r="D16" s="92">
        <v>37</v>
      </c>
      <c r="E16" s="93">
        <v>61</v>
      </c>
      <c r="F16" s="94">
        <v>57</v>
      </c>
      <c r="G16" s="95">
        <f>SUM(E16:F16)</f>
        <v>118</v>
      </c>
      <c r="H16" s="96">
        <f>SUM(G16-D16)</f>
        <v>81</v>
      </c>
      <c r="K16" s="20">
        <f t="shared" si="0"/>
        <v>38.5</v>
      </c>
    </row>
    <row r="17" spans="1:8" ht="20.25" thickBot="1">
      <c r="A17" s="137" t="s">
        <v>139</v>
      </c>
      <c r="B17" s="138" t="s">
        <v>108</v>
      </c>
      <c r="C17" s="139">
        <v>40413</v>
      </c>
      <c r="D17" s="140" t="s">
        <v>5</v>
      </c>
      <c r="E17" s="126" t="s">
        <v>59</v>
      </c>
      <c r="F17" s="141" t="s">
        <v>28</v>
      </c>
      <c r="G17" s="197" t="s">
        <v>10</v>
      </c>
      <c r="H17" s="198" t="s">
        <v>10</v>
      </c>
    </row>
    <row r="18" spans="1:8">
      <c r="B18" s="1"/>
      <c r="C18" s="1"/>
      <c r="D18" s="1"/>
      <c r="E18" s="1"/>
      <c r="F18" s="1"/>
      <c r="G18" s="1"/>
      <c r="H18" s="1"/>
    </row>
  </sheetData>
  <sortState xmlns:xlrd2="http://schemas.microsoft.com/office/spreadsheetml/2017/richdata2" ref="A10:H17">
    <sortCondition ref="G10:G17"/>
    <sortCondition descending="1" ref="F10:F17"/>
    <sortCondition ref="E10:E17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2" bestFit="1" customWidth="1"/>
    <col min="8" max="8" width="11.42578125" style="22"/>
    <col min="9" max="16384" width="11.42578125" style="1"/>
  </cols>
  <sheetData>
    <row r="1" spans="1:16" ht="30.75">
      <c r="A1" s="155" t="str">
        <f>JUV!A1</f>
        <v>EL VALLE DE TANDIL</v>
      </c>
      <c r="B1" s="155"/>
      <c r="C1" s="155"/>
      <c r="D1" s="155"/>
      <c r="E1" s="155"/>
      <c r="F1" s="155"/>
    </row>
    <row r="2" spans="1:16" ht="23.25">
      <c r="A2" s="159" t="str">
        <f>JUV!A2</f>
        <v>GOLF CLUB</v>
      </c>
      <c r="B2" s="159"/>
      <c r="C2" s="159"/>
      <c r="D2" s="159"/>
      <c r="E2" s="159"/>
      <c r="F2" s="159"/>
    </row>
    <row r="3" spans="1:16" ht="19.5">
      <c r="A3" s="156" t="s">
        <v>7</v>
      </c>
      <c r="B3" s="156"/>
      <c r="C3" s="156"/>
      <c r="D3" s="156"/>
      <c r="E3" s="156"/>
      <c r="F3" s="156"/>
    </row>
    <row r="4" spans="1:16" ht="26.25">
      <c r="A4" s="157" t="s">
        <v>91</v>
      </c>
      <c r="B4" s="157"/>
      <c r="C4" s="157"/>
      <c r="D4" s="157"/>
      <c r="E4" s="157"/>
      <c r="F4" s="157"/>
    </row>
    <row r="5" spans="1:16" ht="19.5">
      <c r="A5" s="158" t="s">
        <v>14</v>
      </c>
      <c r="B5" s="158"/>
      <c r="C5" s="158"/>
      <c r="D5" s="158"/>
      <c r="E5" s="158"/>
      <c r="F5" s="158"/>
    </row>
    <row r="6" spans="1:16" ht="19.5">
      <c r="A6" s="151" t="str">
        <f>JUV!A6</f>
        <v>DOMINGO 05 DE MARZO DE 2023</v>
      </c>
      <c r="B6" s="151"/>
      <c r="C6" s="151"/>
      <c r="D6" s="151"/>
      <c r="E6" s="151"/>
      <c r="F6" s="151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64" t="s">
        <v>64</v>
      </c>
      <c r="B8" s="165"/>
      <c r="C8" s="165"/>
      <c r="D8" s="165"/>
      <c r="E8" s="165"/>
      <c r="F8" s="166"/>
    </row>
    <row r="9" spans="1:16" s="3" customFormat="1" ht="20.25" thickBot="1">
      <c r="A9" s="77" t="s">
        <v>0</v>
      </c>
      <c r="B9" s="78" t="s">
        <v>9</v>
      </c>
      <c r="C9" s="78" t="s">
        <v>21</v>
      </c>
      <c r="D9" s="79" t="s">
        <v>1</v>
      </c>
      <c r="E9" s="80" t="s">
        <v>4</v>
      </c>
      <c r="F9" s="80" t="s">
        <v>5</v>
      </c>
      <c r="G9" s="63"/>
      <c r="H9" s="22"/>
      <c r="K9" s="1"/>
      <c r="L9" s="1"/>
      <c r="M9" s="1"/>
      <c r="N9" s="1"/>
      <c r="O9" s="1"/>
      <c r="P9" s="1"/>
    </row>
    <row r="10" spans="1:16" ht="20.25" thickBot="1">
      <c r="A10" s="54" t="s">
        <v>144</v>
      </c>
      <c r="B10" s="32" t="s">
        <v>108</v>
      </c>
      <c r="C10" s="33">
        <v>40791</v>
      </c>
      <c r="D10" s="57">
        <v>16</v>
      </c>
      <c r="E10" s="237">
        <v>48</v>
      </c>
      <c r="F10" s="118">
        <f>(E10-D10)</f>
        <v>32</v>
      </c>
      <c r="G10" s="64" t="s">
        <v>26</v>
      </c>
      <c r="J10" s="48"/>
      <c r="K10" s="48"/>
      <c r="L10" s="48"/>
      <c r="M10" s="48"/>
    </row>
    <row r="11" spans="1:16" ht="20.25" thickBot="1">
      <c r="A11" s="54" t="s">
        <v>146</v>
      </c>
      <c r="B11" s="32" t="s">
        <v>94</v>
      </c>
      <c r="C11" s="33">
        <v>40304</v>
      </c>
      <c r="D11" s="57">
        <v>25</v>
      </c>
      <c r="E11" s="237">
        <v>52</v>
      </c>
      <c r="F11" s="118">
        <f>(E11-D11)</f>
        <v>27</v>
      </c>
      <c r="G11" s="64" t="s">
        <v>27</v>
      </c>
    </row>
    <row r="12" spans="1:16" ht="20.25" thickBot="1">
      <c r="A12" s="54" t="s">
        <v>147</v>
      </c>
      <c r="B12" s="32" t="s">
        <v>94</v>
      </c>
      <c r="C12" s="33">
        <v>40567</v>
      </c>
      <c r="D12" s="57">
        <v>27</v>
      </c>
      <c r="E12" s="18">
        <v>56</v>
      </c>
      <c r="F12" s="214">
        <f>(E12-D12)</f>
        <v>29</v>
      </c>
      <c r="G12" s="64" t="s">
        <v>17</v>
      </c>
    </row>
    <row r="13" spans="1:16" ht="20.25" thickBot="1">
      <c r="A13" s="210" t="s">
        <v>145</v>
      </c>
      <c r="B13" s="126" t="s">
        <v>108</v>
      </c>
      <c r="C13" s="211">
        <v>40323</v>
      </c>
      <c r="D13" s="212">
        <v>0</v>
      </c>
      <c r="E13" s="142">
        <v>60</v>
      </c>
      <c r="F13" s="213">
        <f>(E13-D13)</f>
        <v>60</v>
      </c>
      <c r="G13" s="1"/>
    </row>
    <row r="14" spans="1:16">
      <c r="B14" s="1"/>
      <c r="C14" s="1"/>
      <c r="D14" s="1"/>
      <c r="E14" s="1"/>
      <c r="F14" s="1"/>
      <c r="G14" s="1"/>
      <c r="H14" s="1"/>
    </row>
    <row r="15" spans="1:16" ht="19.5" thickBot="1">
      <c r="F15" s="1"/>
      <c r="G15" s="1"/>
      <c r="H15" s="1"/>
    </row>
    <row r="16" spans="1:16" ht="20.25" thickBot="1">
      <c r="A16" s="164" t="s">
        <v>65</v>
      </c>
      <c r="B16" s="165"/>
      <c r="C16" s="165"/>
      <c r="D16" s="165"/>
      <c r="E16" s="165"/>
      <c r="F16" s="166"/>
    </row>
    <row r="17" spans="1:7" ht="20.25" thickBot="1">
      <c r="A17" s="77" t="s">
        <v>6</v>
      </c>
      <c r="B17" s="78" t="s">
        <v>9</v>
      </c>
      <c r="C17" s="78" t="s">
        <v>21</v>
      </c>
      <c r="D17" s="79" t="s">
        <v>1</v>
      </c>
      <c r="E17" s="80" t="s">
        <v>4</v>
      </c>
      <c r="F17" s="80" t="s">
        <v>5</v>
      </c>
    </row>
    <row r="18" spans="1:7" ht="20.25" thickBot="1">
      <c r="A18" s="54" t="s">
        <v>148</v>
      </c>
      <c r="B18" s="32" t="s">
        <v>108</v>
      </c>
      <c r="C18" s="33">
        <v>40858</v>
      </c>
      <c r="D18" s="57">
        <v>0</v>
      </c>
      <c r="E18" s="237">
        <v>60</v>
      </c>
      <c r="F18" s="118">
        <f>(E18-D18)</f>
        <v>60</v>
      </c>
      <c r="G18" s="64" t="s">
        <v>26</v>
      </c>
    </row>
  </sheetData>
  <sortState xmlns:xlrd2="http://schemas.microsoft.com/office/spreadsheetml/2017/richdata2" ref="A10:F13">
    <sortCondition ref="E10:E13"/>
  </sortState>
  <mergeCells count="8">
    <mergeCell ref="A16:F16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37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2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168" t="str">
        <f>JUV!A1</f>
        <v>EL VALLE DE TANDIL</v>
      </c>
      <c r="B1" s="168"/>
      <c r="C1" s="168"/>
      <c r="D1" s="168"/>
      <c r="E1" s="168"/>
      <c r="F1" s="168"/>
    </row>
    <row r="2" spans="1:23" ht="23.25">
      <c r="A2" s="159" t="str">
        <f>JUV!A2</f>
        <v>GOLF CLUB</v>
      </c>
      <c r="B2" s="159"/>
      <c r="C2" s="159"/>
      <c r="D2" s="159"/>
      <c r="E2" s="159"/>
      <c r="F2" s="159"/>
    </row>
    <row r="3" spans="1:23" ht="19.5">
      <c r="A3" s="156" t="s">
        <v>7</v>
      </c>
      <c r="B3" s="156"/>
      <c r="C3" s="156"/>
      <c r="D3" s="156"/>
      <c r="E3" s="156"/>
      <c r="F3" s="156"/>
    </row>
    <row r="4" spans="1:23" ht="26.25">
      <c r="A4" s="157" t="str">
        <f>ALBATROS!A4</f>
        <v>3° FECHA DEL RANKING</v>
      </c>
      <c r="B4" s="157"/>
      <c r="C4" s="157"/>
      <c r="D4" s="157"/>
      <c r="E4" s="157"/>
      <c r="F4" s="157"/>
    </row>
    <row r="5" spans="1:23" ht="19.5">
      <c r="A5" s="158" t="s">
        <v>14</v>
      </c>
      <c r="B5" s="158"/>
      <c r="C5" s="158"/>
      <c r="D5" s="158"/>
      <c r="E5" s="158"/>
      <c r="F5" s="158"/>
    </row>
    <row r="6" spans="1:23" ht="20.25" thickBot="1">
      <c r="A6" s="151" t="str">
        <f>JUV!A6</f>
        <v>DOMINGO 05 DE MARZO DE 2023</v>
      </c>
      <c r="B6" s="151"/>
      <c r="C6" s="151"/>
      <c r="D6" s="151"/>
      <c r="E6" s="151"/>
      <c r="F6" s="151"/>
    </row>
    <row r="7" spans="1:23" ht="20.25" thickBot="1">
      <c r="A7" s="169" t="s">
        <v>66</v>
      </c>
      <c r="B7" s="170"/>
      <c r="C7" s="170"/>
      <c r="D7" s="170"/>
      <c r="E7" s="170"/>
      <c r="F7" s="171"/>
    </row>
    <row r="8" spans="1:23" s="51" customFormat="1" ht="20.25" thickBot="1">
      <c r="A8" s="16" t="s">
        <v>0</v>
      </c>
      <c r="B8" s="55" t="s">
        <v>9</v>
      </c>
      <c r="C8" s="55" t="s">
        <v>21</v>
      </c>
      <c r="D8" s="56" t="s">
        <v>1</v>
      </c>
      <c r="E8" s="4" t="s">
        <v>4</v>
      </c>
      <c r="F8" s="4" t="s">
        <v>5</v>
      </c>
      <c r="G8" s="63"/>
      <c r="H8" s="22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 ht="20.25" thickBot="1">
      <c r="A9" s="54" t="s">
        <v>152</v>
      </c>
      <c r="B9" s="32" t="s">
        <v>94</v>
      </c>
      <c r="C9" s="33">
        <v>41137</v>
      </c>
      <c r="D9" s="57">
        <v>9</v>
      </c>
      <c r="E9" s="237">
        <v>36</v>
      </c>
      <c r="F9" s="118">
        <f>(E9-D9)</f>
        <v>27</v>
      </c>
      <c r="G9" s="66" t="s">
        <v>26</v>
      </c>
      <c r="J9" s="67"/>
      <c r="K9" s="167" t="s">
        <v>29</v>
      </c>
      <c r="L9" s="167"/>
      <c r="M9" s="167"/>
      <c r="N9" s="167"/>
      <c r="O9" s="167"/>
      <c r="P9" s="167"/>
      <c r="Q9" s="167"/>
      <c r="R9" s="167"/>
      <c r="S9" s="167"/>
      <c r="T9" s="67"/>
      <c r="U9" s="67"/>
      <c r="V9" s="67"/>
      <c r="W9" s="67"/>
    </row>
    <row r="10" spans="1:23" ht="20.25" thickBot="1">
      <c r="A10" s="54" t="s">
        <v>234</v>
      </c>
      <c r="B10" s="32" t="s">
        <v>108</v>
      </c>
      <c r="C10" s="33">
        <v>40952</v>
      </c>
      <c r="D10" s="57">
        <v>4</v>
      </c>
      <c r="E10" s="237">
        <v>38</v>
      </c>
      <c r="F10" s="118">
        <f>(E10-D10)</f>
        <v>34</v>
      </c>
      <c r="G10" s="64" t="s">
        <v>27</v>
      </c>
      <c r="J10" s="68" t="s">
        <v>0</v>
      </c>
      <c r="K10" s="68">
        <v>1</v>
      </c>
      <c r="L10" s="68">
        <v>2</v>
      </c>
      <c r="M10" s="68">
        <v>3</v>
      </c>
      <c r="N10" s="68">
        <v>4</v>
      </c>
      <c r="O10" s="68">
        <v>5</v>
      </c>
      <c r="P10" s="68">
        <v>6</v>
      </c>
      <c r="Q10" s="68">
        <v>7</v>
      </c>
      <c r="R10" s="68">
        <v>8</v>
      </c>
      <c r="S10" s="68">
        <v>9</v>
      </c>
      <c r="T10" s="69" t="s">
        <v>28</v>
      </c>
      <c r="U10" s="68" t="s">
        <v>4</v>
      </c>
      <c r="V10" s="68" t="s">
        <v>30</v>
      </c>
      <c r="W10" s="68" t="s">
        <v>31</v>
      </c>
    </row>
    <row r="11" spans="1:23" ht="19.5">
      <c r="A11" s="54" t="s">
        <v>235</v>
      </c>
      <c r="B11" s="32" t="s">
        <v>149</v>
      </c>
      <c r="C11" s="33">
        <v>41277</v>
      </c>
      <c r="D11" s="57">
        <v>1</v>
      </c>
      <c r="E11" s="18">
        <v>38</v>
      </c>
      <c r="F11" s="118">
        <f>(E11-D11)</f>
        <v>37</v>
      </c>
      <c r="J11" s="70"/>
      <c r="K11" s="71"/>
      <c r="L11" s="71"/>
      <c r="M11" s="71"/>
      <c r="N11" s="72"/>
      <c r="O11" s="72"/>
      <c r="P11" s="72"/>
      <c r="Q11" s="72"/>
      <c r="R11" s="72"/>
      <c r="S11" s="72"/>
      <c r="T11" s="73"/>
      <c r="U11" s="71">
        <f>T11</f>
        <v>0</v>
      </c>
      <c r="V11" s="72">
        <f>SUM(N11:S11)-D11*0.6</f>
        <v>-0.6</v>
      </c>
      <c r="W11" s="71">
        <f>SUM(Q11:S11)-D11*0.3</f>
        <v>-0.3</v>
      </c>
    </row>
    <row r="12" spans="1:23" ht="19.5">
      <c r="A12" s="54" t="s">
        <v>150</v>
      </c>
      <c r="B12" s="32" t="s">
        <v>149</v>
      </c>
      <c r="C12" s="33">
        <v>41139</v>
      </c>
      <c r="D12" s="57">
        <v>7</v>
      </c>
      <c r="E12" s="18">
        <v>39</v>
      </c>
      <c r="F12" s="118">
        <f>(E12-D12)</f>
        <v>32</v>
      </c>
      <c r="J12" s="70"/>
      <c r="K12" s="71"/>
      <c r="L12" s="71"/>
      <c r="M12" s="71"/>
      <c r="N12" s="72"/>
      <c r="O12" s="72"/>
      <c r="P12" s="72"/>
      <c r="Q12" s="72"/>
      <c r="R12" s="72"/>
      <c r="S12" s="72"/>
      <c r="T12" s="73"/>
      <c r="U12" s="71">
        <f>T12</f>
        <v>0</v>
      </c>
      <c r="V12" s="72">
        <f>SUM(N12:S12)-D12*0.6</f>
        <v>-4.2</v>
      </c>
      <c r="W12" s="71">
        <f>SUM(Q12:S12)-D12*0.3</f>
        <v>-2.1</v>
      </c>
    </row>
    <row r="13" spans="1:23" ht="20.25" thickBot="1">
      <c r="A13" s="54" t="s">
        <v>151</v>
      </c>
      <c r="B13" s="32" t="s">
        <v>80</v>
      </c>
      <c r="C13" s="33">
        <v>41174</v>
      </c>
      <c r="D13" s="57">
        <v>7</v>
      </c>
      <c r="E13" s="18">
        <v>45</v>
      </c>
      <c r="F13" s="118">
        <f>(E13-D13)</f>
        <v>38</v>
      </c>
      <c r="J13" s="133"/>
      <c r="K13" s="134"/>
      <c r="L13" s="134"/>
      <c r="M13" s="134"/>
      <c r="N13" s="135"/>
      <c r="O13" s="135"/>
      <c r="P13" s="135"/>
      <c r="Q13" s="135"/>
      <c r="R13" s="135"/>
      <c r="S13" s="135"/>
      <c r="T13" s="136"/>
      <c r="U13" s="134"/>
      <c r="V13" s="135"/>
      <c r="W13" s="134"/>
    </row>
    <row r="14" spans="1:23" ht="20.25" thickBot="1">
      <c r="A14" s="54" t="s">
        <v>153</v>
      </c>
      <c r="B14" s="32" t="s">
        <v>99</v>
      </c>
      <c r="C14" s="33">
        <v>41387</v>
      </c>
      <c r="D14" s="57">
        <v>14</v>
      </c>
      <c r="E14" s="18">
        <v>45</v>
      </c>
      <c r="F14" s="118">
        <f>(E14-D14)</f>
        <v>31</v>
      </c>
      <c r="G14" s="64" t="s">
        <v>17</v>
      </c>
      <c r="J14" s="133"/>
      <c r="K14" s="134"/>
      <c r="L14" s="134"/>
      <c r="M14" s="134"/>
      <c r="N14" s="135"/>
      <c r="O14" s="135"/>
      <c r="P14" s="135"/>
      <c r="Q14" s="135"/>
      <c r="R14" s="135"/>
      <c r="S14" s="135"/>
      <c r="T14" s="136"/>
      <c r="U14" s="134"/>
      <c r="V14" s="135"/>
      <c r="W14" s="134"/>
    </row>
    <row r="15" spans="1:23" ht="19.5">
      <c r="A15" s="54" t="s">
        <v>164</v>
      </c>
      <c r="B15" s="32" t="s">
        <v>108</v>
      </c>
      <c r="C15" s="33">
        <v>41031</v>
      </c>
      <c r="D15" s="57">
        <v>17</v>
      </c>
      <c r="E15" s="18">
        <v>49</v>
      </c>
      <c r="F15" s="118">
        <f>(E15-D15)</f>
        <v>32</v>
      </c>
      <c r="J15" s="133"/>
      <c r="K15" s="134"/>
      <c r="L15" s="134"/>
      <c r="M15" s="134"/>
      <c r="N15" s="135"/>
      <c r="O15" s="135"/>
      <c r="P15" s="135"/>
      <c r="Q15" s="135"/>
      <c r="R15" s="135"/>
      <c r="S15" s="135"/>
      <c r="T15" s="136"/>
      <c r="U15" s="134"/>
      <c r="V15" s="135"/>
      <c r="W15" s="134"/>
    </row>
    <row r="16" spans="1:23" ht="19.5">
      <c r="A16" s="54" t="s">
        <v>159</v>
      </c>
      <c r="B16" s="32" t="s">
        <v>80</v>
      </c>
      <c r="C16" s="33">
        <v>41428</v>
      </c>
      <c r="D16" s="57">
        <v>18</v>
      </c>
      <c r="E16" s="18">
        <v>52</v>
      </c>
      <c r="F16" s="118">
        <f>(E16-D16)</f>
        <v>34</v>
      </c>
      <c r="J16" s="133"/>
      <c r="K16" s="134"/>
      <c r="L16" s="134"/>
      <c r="M16" s="134"/>
      <c r="N16" s="135"/>
      <c r="O16" s="135"/>
      <c r="P16" s="135"/>
      <c r="Q16" s="135"/>
      <c r="R16" s="135"/>
      <c r="S16" s="135"/>
      <c r="T16" s="136"/>
      <c r="U16" s="134"/>
      <c r="V16" s="135"/>
      <c r="W16" s="134"/>
    </row>
    <row r="17" spans="1:23" ht="19.5">
      <c r="A17" s="54" t="s">
        <v>155</v>
      </c>
      <c r="B17" s="32" t="s">
        <v>108</v>
      </c>
      <c r="C17" s="33">
        <v>41015</v>
      </c>
      <c r="D17" s="57">
        <v>0</v>
      </c>
      <c r="E17" s="18">
        <v>54</v>
      </c>
      <c r="F17" s="118">
        <f>(E17-D17)</f>
        <v>54</v>
      </c>
      <c r="J17" s="133"/>
      <c r="K17" s="134"/>
      <c r="L17" s="134"/>
      <c r="M17" s="134"/>
      <c r="N17" s="135"/>
      <c r="O17" s="135"/>
      <c r="P17" s="135"/>
      <c r="Q17" s="135"/>
      <c r="R17" s="135"/>
      <c r="S17" s="135"/>
      <c r="T17" s="136"/>
      <c r="U17" s="134"/>
      <c r="V17" s="135"/>
      <c r="W17" s="134"/>
    </row>
    <row r="18" spans="1:23" ht="19.5">
      <c r="A18" s="54" t="s">
        <v>165</v>
      </c>
      <c r="B18" s="32" t="s">
        <v>80</v>
      </c>
      <c r="C18" s="33">
        <v>41036</v>
      </c>
      <c r="D18" s="57">
        <v>20</v>
      </c>
      <c r="E18" s="18">
        <v>54</v>
      </c>
      <c r="F18" s="118">
        <f>(E18-D18)</f>
        <v>34</v>
      </c>
      <c r="J18" s="133"/>
      <c r="K18" s="134"/>
      <c r="L18" s="134"/>
      <c r="M18" s="134"/>
      <c r="N18" s="135"/>
      <c r="O18" s="135"/>
      <c r="P18" s="135"/>
      <c r="Q18" s="135"/>
      <c r="R18" s="135"/>
      <c r="S18" s="135"/>
      <c r="T18" s="136"/>
      <c r="U18" s="134"/>
      <c r="V18" s="135"/>
      <c r="W18" s="134"/>
    </row>
    <row r="19" spans="1:23" ht="19.5">
      <c r="A19" s="54" t="s">
        <v>168</v>
      </c>
      <c r="B19" s="32" t="s">
        <v>108</v>
      </c>
      <c r="C19" s="33">
        <v>41387</v>
      </c>
      <c r="D19" s="57">
        <v>18</v>
      </c>
      <c r="E19" s="18">
        <v>54</v>
      </c>
      <c r="F19" s="118">
        <f>(E19-D19)</f>
        <v>36</v>
      </c>
      <c r="J19" s="133"/>
      <c r="K19" s="134"/>
      <c r="L19" s="134"/>
      <c r="M19" s="134"/>
      <c r="N19" s="135"/>
      <c r="O19" s="135"/>
      <c r="P19" s="135"/>
      <c r="Q19" s="135"/>
      <c r="R19" s="135"/>
      <c r="S19" s="135"/>
      <c r="T19" s="136"/>
      <c r="U19" s="134"/>
      <c r="V19" s="135"/>
      <c r="W19" s="134"/>
    </row>
    <row r="20" spans="1:23" ht="19.5">
      <c r="A20" s="54" t="s">
        <v>154</v>
      </c>
      <c r="B20" s="32" t="s">
        <v>99</v>
      </c>
      <c r="C20" s="33">
        <v>41592</v>
      </c>
      <c r="D20" s="57">
        <v>12</v>
      </c>
      <c r="E20" s="18">
        <v>55</v>
      </c>
      <c r="F20" s="118">
        <f>(E20-D20)</f>
        <v>43</v>
      </c>
      <c r="J20" s="133"/>
      <c r="K20" s="134"/>
      <c r="L20" s="134"/>
      <c r="M20" s="134"/>
      <c r="N20" s="135"/>
      <c r="O20" s="135"/>
      <c r="P20" s="135"/>
      <c r="Q20" s="135"/>
      <c r="R20" s="135"/>
      <c r="S20" s="135"/>
      <c r="T20" s="136"/>
      <c r="U20" s="134"/>
      <c r="V20" s="135"/>
      <c r="W20" s="134"/>
    </row>
    <row r="21" spans="1:23" ht="19.5">
      <c r="A21" s="54" t="s">
        <v>160</v>
      </c>
      <c r="B21" s="32" t="s">
        <v>78</v>
      </c>
      <c r="C21" s="33">
        <v>40983</v>
      </c>
      <c r="D21" s="57">
        <v>0</v>
      </c>
      <c r="E21" s="18">
        <v>56</v>
      </c>
      <c r="F21" s="118">
        <f>(E21-D21)</f>
        <v>56</v>
      </c>
      <c r="J21" s="133"/>
      <c r="K21" s="134"/>
      <c r="L21" s="134"/>
      <c r="M21" s="134"/>
      <c r="N21" s="135"/>
      <c r="O21" s="135"/>
      <c r="P21" s="135"/>
      <c r="Q21" s="135"/>
      <c r="R21" s="135"/>
      <c r="S21" s="135"/>
      <c r="T21" s="136"/>
      <c r="U21" s="134"/>
      <c r="V21" s="135"/>
      <c r="W21" s="134"/>
    </row>
    <row r="22" spans="1:23" ht="19.5">
      <c r="A22" s="54" t="s">
        <v>163</v>
      </c>
      <c r="B22" s="32" t="s">
        <v>108</v>
      </c>
      <c r="C22" s="33">
        <v>40971</v>
      </c>
      <c r="D22" s="57">
        <v>0</v>
      </c>
      <c r="E22" s="18">
        <v>56</v>
      </c>
      <c r="F22" s="118">
        <f>(E22-D22)</f>
        <v>56</v>
      </c>
      <c r="J22" s="133"/>
      <c r="K22" s="134"/>
      <c r="L22" s="134"/>
      <c r="M22" s="134"/>
      <c r="N22" s="135"/>
      <c r="O22" s="135"/>
      <c r="P22" s="135"/>
      <c r="Q22" s="135"/>
      <c r="R22" s="135"/>
      <c r="S22" s="135"/>
      <c r="T22" s="136"/>
      <c r="U22" s="134"/>
      <c r="V22" s="135"/>
      <c r="W22" s="134"/>
    </row>
    <row r="23" spans="1:23" ht="19.5">
      <c r="A23" s="54" t="s">
        <v>166</v>
      </c>
      <c r="B23" s="32" t="s">
        <v>108</v>
      </c>
      <c r="C23" s="33">
        <v>41184</v>
      </c>
      <c r="D23" s="57">
        <v>20</v>
      </c>
      <c r="E23" s="18">
        <v>57</v>
      </c>
      <c r="F23" s="118">
        <f>(E23-D23)</f>
        <v>37</v>
      </c>
      <c r="J23" s="133"/>
      <c r="K23" s="134"/>
      <c r="L23" s="134"/>
      <c r="M23" s="134"/>
      <c r="N23" s="135"/>
      <c r="O23" s="135"/>
      <c r="P23" s="135"/>
      <c r="Q23" s="135"/>
      <c r="R23" s="135"/>
      <c r="S23" s="135"/>
      <c r="T23" s="136"/>
      <c r="U23" s="134"/>
      <c r="V23" s="135"/>
      <c r="W23" s="134"/>
    </row>
    <row r="24" spans="1:23" ht="19.5">
      <c r="A24" s="54" t="s">
        <v>158</v>
      </c>
      <c r="B24" s="32" t="s">
        <v>105</v>
      </c>
      <c r="C24" s="33">
        <v>41498</v>
      </c>
      <c r="D24" s="57">
        <v>0</v>
      </c>
      <c r="E24" s="18">
        <v>58</v>
      </c>
      <c r="F24" s="118">
        <f>(E24-D24)</f>
        <v>58</v>
      </c>
    </row>
    <row r="25" spans="1:23" ht="19.5">
      <c r="A25" s="54" t="s">
        <v>162</v>
      </c>
      <c r="B25" s="32" t="s">
        <v>108</v>
      </c>
      <c r="C25" s="33">
        <v>40957</v>
      </c>
      <c r="D25" s="57">
        <v>0</v>
      </c>
      <c r="E25" s="18">
        <v>58</v>
      </c>
      <c r="F25" s="118">
        <f>(E25-D25)</f>
        <v>58</v>
      </c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pans="1:23" ht="19.5">
      <c r="A26" s="54" t="s">
        <v>156</v>
      </c>
      <c r="B26" s="32" t="s">
        <v>157</v>
      </c>
      <c r="C26" s="33">
        <v>41068</v>
      </c>
      <c r="D26" s="57">
        <v>19</v>
      </c>
      <c r="E26" s="18">
        <v>59</v>
      </c>
      <c r="F26" s="118">
        <f>(E26-D26)</f>
        <v>40</v>
      </c>
      <c r="G26" s="74"/>
    </row>
    <row r="27" spans="1:23" ht="19.5">
      <c r="A27" s="54" t="s">
        <v>171</v>
      </c>
      <c r="B27" s="32" t="s">
        <v>80</v>
      </c>
      <c r="C27" s="33">
        <v>41638</v>
      </c>
      <c r="D27" s="57">
        <v>20</v>
      </c>
      <c r="E27" s="18">
        <v>65</v>
      </c>
      <c r="F27" s="118">
        <f>(E27-D27)</f>
        <v>45</v>
      </c>
    </row>
    <row r="28" spans="1:23" ht="19.5">
      <c r="A28" s="54" t="s">
        <v>161</v>
      </c>
      <c r="B28" s="32" t="s">
        <v>78</v>
      </c>
      <c r="C28" s="33">
        <v>40954</v>
      </c>
      <c r="D28" s="57">
        <v>20</v>
      </c>
      <c r="E28" s="18">
        <v>66</v>
      </c>
      <c r="F28" s="118">
        <f>(E28-D28)</f>
        <v>46</v>
      </c>
    </row>
    <row r="29" spans="1:23" ht="19.5">
      <c r="A29" s="54" t="s">
        <v>170</v>
      </c>
      <c r="B29" s="32" t="s">
        <v>80</v>
      </c>
      <c r="C29" s="33">
        <v>41634</v>
      </c>
      <c r="D29" s="57">
        <v>20</v>
      </c>
      <c r="E29" s="18">
        <v>66</v>
      </c>
      <c r="F29" s="118">
        <f>(E29-D29)</f>
        <v>46</v>
      </c>
      <c r="G29" s="74"/>
    </row>
    <row r="30" spans="1:23" ht="19.5">
      <c r="A30" s="54" t="s">
        <v>172</v>
      </c>
      <c r="B30" s="32" t="s">
        <v>108</v>
      </c>
      <c r="C30" s="33">
        <v>41025</v>
      </c>
      <c r="D30" s="57">
        <v>0</v>
      </c>
      <c r="E30" s="18">
        <v>66</v>
      </c>
      <c r="F30" s="118">
        <f>(E30-D30)</f>
        <v>66</v>
      </c>
      <c r="G30" s="74"/>
    </row>
    <row r="31" spans="1:23" ht="19.5">
      <c r="A31" s="54" t="s">
        <v>169</v>
      </c>
      <c r="B31" s="32" t="s">
        <v>149</v>
      </c>
      <c r="C31" s="33">
        <v>41409</v>
      </c>
      <c r="D31" s="57">
        <v>17</v>
      </c>
      <c r="E31" s="18">
        <v>68</v>
      </c>
      <c r="F31" s="118">
        <f>(E31-D31)</f>
        <v>51</v>
      </c>
      <c r="G31" s="74"/>
    </row>
    <row r="32" spans="1:23" ht="20.25" thickBot="1">
      <c r="A32" s="217" t="s">
        <v>167</v>
      </c>
      <c r="B32" s="126" t="s">
        <v>94</v>
      </c>
      <c r="C32" s="211">
        <v>41308</v>
      </c>
      <c r="D32" s="216" t="s">
        <v>10</v>
      </c>
      <c r="E32" s="197" t="s">
        <v>10</v>
      </c>
      <c r="F32" s="213" t="s">
        <v>10</v>
      </c>
      <c r="G32" s="74"/>
    </row>
    <row r="33" spans="1:10" ht="19.5" thickBot="1">
      <c r="B33" s="1"/>
      <c r="C33" s="1"/>
      <c r="D33" s="1"/>
      <c r="E33" s="1"/>
      <c r="F33" s="1"/>
      <c r="G33" s="1"/>
      <c r="H33" s="1"/>
    </row>
    <row r="34" spans="1:10" ht="20.25" thickBot="1">
      <c r="A34" s="148" t="s">
        <v>67</v>
      </c>
      <c r="B34" s="149"/>
      <c r="C34" s="149"/>
      <c r="D34" s="149"/>
      <c r="E34" s="149"/>
      <c r="F34" s="150"/>
      <c r="J34"/>
    </row>
    <row r="35" spans="1:10" ht="20.25" thickBot="1">
      <c r="A35" s="16" t="s">
        <v>0</v>
      </c>
      <c r="B35" s="55" t="s">
        <v>9</v>
      </c>
      <c r="C35" s="55" t="s">
        <v>21</v>
      </c>
      <c r="D35" s="56" t="s">
        <v>1</v>
      </c>
      <c r="E35" s="4" t="s">
        <v>4</v>
      </c>
      <c r="F35" s="4" t="s">
        <v>5</v>
      </c>
      <c r="J35"/>
    </row>
    <row r="36" spans="1:10" ht="20.25" thickBot="1">
      <c r="A36" s="54" t="s">
        <v>176</v>
      </c>
      <c r="B36" s="32" t="s">
        <v>108</v>
      </c>
      <c r="C36" s="33">
        <v>41086</v>
      </c>
      <c r="D36" s="57">
        <v>0</v>
      </c>
      <c r="E36" s="237">
        <v>49</v>
      </c>
      <c r="F36" s="118">
        <f>(E36-D36)</f>
        <v>49</v>
      </c>
      <c r="G36" s="64" t="s">
        <v>26</v>
      </c>
      <c r="J36"/>
    </row>
    <row r="37" spans="1:10" ht="20.25" thickBot="1">
      <c r="A37" s="54" t="s">
        <v>173</v>
      </c>
      <c r="B37" s="32" t="s">
        <v>108</v>
      </c>
      <c r="C37" s="33">
        <v>40917</v>
      </c>
      <c r="D37" s="57">
        <v>14</v>
      </c>
      <c r="E37" s="237">
        <v>50</v>
      </c>
      <c r="F37" s="118">
        <f>(E37-D37)</f>
        <v>36</v>
      </c>
      <c r="G37" s="64" t="s">
        <v>27</v>
      </c>
      <c r="J37"/>
    </row>
    <row r="38" spans="1:10" ht="20.25" thickBot="1">
      <c r="A38" s="54" t="s">
        <v>174</v>
      </c>
      <c r="B38" s="32" t="s">
        <v>105</v>
      </c>
      <c r="C38" s="33">
        <v>41129</v>
      </c>
      <c r="D38" s="57">
        <v>22</v>
      </c>
      <c r="E38" s="18">
        <v>53</v>
      </c>
      <c r="F38" s="214">
        <f>(E38-D38)</f>
        <v>31</v>
      </c>
      <c r="G38" s="64" t="s">
        <v>17</v>
      </c>
    </row>
    <row r="39" spans="1:10" ht="19.5">
      <c r="A39" s="54" t="s">
        <v>177</v>
      </c>
      <c r="B39" s="32" t="s">
        <v>53</v>
      </c>
      <c r="C39" s="33">
        <v>41055</v>
      </c>
      <c r="D39" s="57">
        <v>20</v>
      </c>
      <c r="E39" s="18">
        <v>55</v>
      </c>
      <c r="F39" s="118">
        <f>(E39-D39)</f>
        <v>35</v>
      </c>
      <c r="J39"/>
    </row>
    <row r="40" spans="1:10" ht="19.5">
      <c r="A40" s="54" t="s">
        <v>181</v>
      </c>
      <c r="B40" s="32" t="s">
        <v>135</v>
      </c>
      <c r="C40" s="33">
        <v>41461</v>
      </c>
      <c r="D40" s="57">
        <v>13</v>
      </c>
      <c r="E40" s="18">
        <v>56</v>
      </c>
      <c r="F40" s="118">
        <f>(E40-D40)</f>
        <v>43</v>
      </c>
      <c r="J40"/>
    </row>
    <row r="41" spans="1:10" ht="19.5">
      <c r="A41" s="54" t="s">
        <v>180</v>
      </c>
      <c r="B41" s="32" t="s">
        <v>80</v>
      </c>
      <c r="C41" s="33">
        <v>41369</v>
      </c>
      <c r="D41" s="57">
        <v>24</v>
      </c>
      <c r="E41" s="18">
        <v>66</v>
      </c>
      <c r="F41" s="118">
        <f>(E41-D41)</f>
        <v>42</v>
      </c>
      <c r="G41" s="1"/>
      <c r="H41" s="1"/>
    </row>
    <row r="42" spans="1:10" ht="19.5">
      <c r="A42" s="54" t="s">
        <v>178</v>
      </c>
      <c r="B42" s="32" t="s">
        <v>53</v>
      </c>
      <c r="C42" s="33">
        <v>40926</v>
      </c>
      <c r="D42" s="57">
        <v>0</v>
      </c>
      <c r="E42" s="208">
        <v>66</v>
      </c>
      <c r="F42" s="118">
        <f>(E42-D42)</f>
        <v>66</v>
      </c>
      <c r="G42" s="1"/>
      <c r="H42" s="1"/>
    </row>
    <row r="43" spans="1:10" ht="19.5">
      <c r="A43" s="54" t="s">
        <v>179</v>
      </c>
      <c r="B43" s="32" t="s">
        <v>53</v>
      </c>
      <c r="C43" s="33">
        <v>41423</v>
      </c>
      <c r="D43" s="57">
        <v>24</v>
      </c>
      <c r="E43" s="18">
        <v>69</v>
      </c>
      <c r="F43" s="118">
        <f>(E43-D43)</f>
        <v>45</v>
      </c>
    </row>
    <row r="44" spans="1:10" ht="19.5">
      <c r="A44" s="54" t="s">
        <v>182</v>
      </c>
      <c r="B44" s="32" t="s">
        <v>149</v>
      </c>
      <c r="C44" s="33">
        <v>41592</v>
      </c>
      <c r="D44" s="57">
        <v>0</v>
      </c>
      <c r="E44" s="18">
        <v>77</v>
      </c>
      <c r="F44" s="118">
        <f>(E44-D44)</f>
        <v>77</v>
      </c>
    </row>
    <row r="45" spans="1:10" ht="19.5">
      <c r="A45" s="218" t="s">
        <v>175</v>
      </c>
      <c r="B45" s="32" t="s">
        <v>108</v>
      </c>
      <c r="C45" s="33">
        <v>41082</v>
      </c>
      <c r="D45" s="57">
        <v>15</v>
      </c>
      <c r="E45" s="208" t="s">
        <v>10</v>
      </c>
      <c r="F45" s="118" t="s">
        <v>10</v>
      </c>
    </row>
    <row r="46" spans="1:10" ht="20.25" thickBot="1">
      <c r="A46" s="217" t="s">
        <v>183</v>
      </c>
      <c r="B46" s="126" t="s">
        <v>78</v>
      </c>
      <c r="C46" s="211">
        <v>41885</v>
      </c>
      <c r="D46" s="212">
        <v>7</v>
      </c>
      <c r="E46" s="197" t="s">
        <v>10</v>
      </c>
      <c r="F46" s="213" t="s">
        <v>10</v>
      </c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</sheetData>
  <sortState xmlns:xlrd2="http://schemas.microsoft.com/office/spreadsheetml/2017/richdata2" ref="A36:F46">
    <sortCondition ref="E36:E46"/>
  </sortState>
  <mergeCells count="9">
    <mergeCell ref="K9:S9"/>
    <mergeCell ref="A34:F34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zoomScale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155" t="str">
        <f>JUV!A1</f>
        <v>EL VALLE DE TANDIL</v>
      </c>
      <c r="B1" s="155"/>
      <c r="C1" s="155"/>
      <c r="D1" s="155"/>
      <c r="E1" s="155"/>
      <c r="F1" s="155"/>
    </row>
    <row r="2" spans="1:7" ht="23.25">
      <c r="A2" s="159" t="str">
        <f>JUV!A2</f>
        <v>GOLF CLUB</v>
      </c>
      <c r="B2" s="159"/>
      <c r="C2" s="159"/>
      <c r="D2" s="159"/>
      <c r="E2" s="159"/>
      <c r="F2" s="159"/>
    </row>
    <row r="3" spans="1:7" ht="19.5">
      <c r="A3" s="156" t="s">
        <v>7</v>
      </c>
      <c r="B3" s="156"/>
      <c r="C3" s="156"/>
      <c r="D3" s="156"/>
      <c r="E3" s="156"/>
      <c r="F3" s="156"/>
    </row>
    <row r="4" spans="1:7" ht="26.25">
      <c r="A4" s="157" t="str">
        <f>ALBATROS!A4</f>
        <v>3° FECHA DEL RANKING</v>
      </c>
      <c r="B4" s="157"/>
      <c r="C4" s="157"/>
      <c r="D4" s="157"/>
      <c r="E4" s="157"/>
      <c r="F4" s="157"/>
    </row>
    <row r="5" spans="1:7" ht="19.5">
      <c r="A5" s="158" t="s">
        <v>14</v>
      </c>
      <c r="B5" s="158"/>
      <c r="C5" s="158"/>
      <c r="D5" s="158"/>
      <c r="E5" s="158"/>
      <c r="F5" s="158"/>
    </row>
    <row r="6" spans="1:7" ht="19.5">
      <c r="A6" s="151" t="str">
        <f>JUV!A6</f>
        <v>DOMINGO 05 DE MARZO DE 2023</v>
      </c>
      <c r="B6" s="151"/>
      <c r="C6" s="151"/>
      <c r="D6" s="151"/>
      <c r="E6" s="151"/>
      <c r="F6" s="151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164" t="s">
        <v>69</v>
      </c>
      <c r="B8" s="165"/>
      <c r="C8" s="165"/>
      <c r="D8" s="165"/>
      <c r="E8" s="165"/>
      <c r="F8" s="166"/>
      <c r="G8" s="76"/>
    </row>
    <row r="9" spans="1:7" s="51" customFormat="1" ht="20.25" thickBot="1">
      <c r="A9" s="77" t="s">
        <v>0</v>
      </c>
      <c r="B9" s="78" t="s">
        <v>9</v>
      </c>
      <c r="C9" s="78" t="s">
        <v>21</v>
      </c>
      <c r="D9" s="79" t="s">
        <v>1</v>
      </c>
      <c r="E9" s="80" t="s">
        <v>4</v>
      </c>
      <c r="F9" s="80" t="s">
        <v>5</v>
      </c>
      <c r="G9" s="81"/>
    </row>
    <row r="10" spans="1:7" ht="20.25" thickBot="1">
      <c r="A10" s="54" t="s">
        <v>186</v>
      </c>
      <c r="B10" s="32" t="s">
        <v>108</v>
      </c>
      <c r="C10" s="33">
        <v>41730</v>
      </c>
      <c r="D10" s="57">
        <v>6</v>
      </c>
      <c r="E10" s="237">
        <v>38</v>
      </c>
      <c r="F10" s="118">
        <f>(E10-D10)</f>
        <v>32</v>
      </c>
      <c r="G10" s="82" t="s">
        <v>26</v>
      </c>
    </row>
    <row r="11" spans="1:7" ht="20.25" thickBot="1">
      <c r="A11" s="54" t="s">
        <v>236</v>
      </c>
      <c r="B11" s="32" t="s">
        <v>185</v>
      </c>
      <c r="C11" s="33">
        <v>42587</v>
      </c>
      <c r="D11" s="57">
        <v>16</v>
      </c>
      <c r="E11" s="237">
        <v>45</v>
      </c>
      <c r="F11" s="118">
        <f>(E11-D11)</f>
        <v>29</v>
      </c>
      <c r="G11" s="83" t="s">
        <v>27</v>
      </c>
    </row>
    <row r="12" spans="1:7" ht="20.25" thickBot="1">
      <c r="A12" s="54" t="s">
        <v>237</v>
      </c>
      <c r="B12" s="32" t="s">
        <v>105</v>
      </c>
      <c r="C12" s="33">
        <v>41881</v>
      </c>
      <c r="D12" s="57">
        <v>9</v>
      </c>
      <c r="E12" s="18">
        <v>45</v>
      </c>
      <c r="F12" s="214">
        <f>(E12-D12)</f>
        <v>36</v>
      </c>
      <c r="G12" s="82" t="s">
        <v>17</v>
      </c>
    </row>
    <row r="13" spans="1:7" ht="19.5">
      <c r="A13" s="54" t="s">
        <v>184</v>
      </c>
      <c r="B13" s="32" t="s">
        <v>99</v>
      </c>
      <c r="C13" s="33">
        <v>41775</v>
      </c>
      <c r="D13" s="57">
        <v>9</v>
      </c>
      <c r="E13" s="18">
        <v>48</v>
      </c>
      <c r="F13" s="118">
        <f>(E13-D13)</f>
        <v>39</v>
      </c>
    </row>
    <row r="14" spans="1:7" ht="19.5">
      <c r="A14" s="54" t="s">
        <v>190</v>
      </c>
      <c r="B14" s="32" t="s">
        <v>108</v>
      </c>
      <c r="C14" s="33">
        <v>41954</v>
      </c>
      <c r="D14" s="57">
        <v>0</v>
      </c>
      <c r="E14" s="18">
        <v>52</v>
      </c>
      <c r="F14" s="118">
        <f>(E14-D14)</f>
        <v>52</v>
      </c>
    </row>
    <row r="15" spans="1:7" ht="19.5">
      <c r="A15" s="54" t="s">
        <v>189</v>
      </c>
      <c r="B15" s="32" t="s">
        <v>80</v>
      </c>
      <c r="C15" s="33">
        <v>41808</v>
      </c>
      <c r="D15" s="57">
        <v>19</v>
      </c>
      <c r="E15" s="18">
        <v>55</v>
      </c>
      <c r="F15" s="118">
        <f>(E15-D15)</f>
        <v>36</v>
      </c>
    </row>
    <row r="16" spans="1:7" ht="19.5">
      <c r="A16" s="54" t="s">
        <v>192</v>
      </c>
      <c r="B16" s="32" t="s">
        <v>80</v>
      </c>
      <c r="C16" s="33">
        <v>42256</v>
      </c>
      <c r="D16" s="57">
        <v>0</v>
      </c>
      <c r="E16" s="18">
        <v>55</v>
      </c>
      <c r="F16" s="118">
        <f>(E16-D16)</f>
        <v>55</v>
      </c>
    </row>
    <row r="17" spans="1:7" ht="19.5">
      <c r="A17" s="54" t="s">
        <v>187</v>
      </c>
      <c r="B17" s="32" t="s">
        <v>80</v>
      </c>
      <c r="C17" s="33">
        <v>42060</v>
      </c>
      <c r="D17" s="57">
        <v>19</v>
      </c>
      <c r="E17" s="18">
        <v>60</v>
      </c>
      <c r="F17" s="118">
        <f>(E17-D17)</f>
        <v>41</v>
      </c>
    </row>
    <row r="18" spans="1:7" ht="19.5">
      <c r="A18" s="54" t="s">
        <v>191</v>
      </c>
      <c r="B18" s="32" t="s">
        <v>135</v>
      </c>
      <c r="C18" s="33">
        <v>42216</v>
      </c>
      <c r="D18" s="57">
        <v>0</v>
      </c>
      <c r="E18" s="18">
        <v>66</v>
      </c>
      <c r="F18" s="118">
        <f>(E18-D18)</f>
        <v>66</v>
      </c>
    </row>
    <row r="19" spans="1:7" ht="19.5">
      <c r="A19" s="54" t="s">
        <v>207</v>
      </c>
      <c r="B19" s="32" t="s">
        <v>53</v>
      </c>
      <c r="C19" s="33">
        <v>42271</v>
      </c>
      <c r="D19" s="57">
        <v>0</v>
      </c>
      <c r="E19" s="18">
        <v>66</v>
      </c>
      <c r="F19" s="118">
        <f>(E19-D19)</f>
        <v>66</v>
      </c>
    </row>
    <row r="20" spans="1:7" ht="20.25" thickBot="1">
      <c r="A20" s="210" t="s">
        <v>188</v>
      </c>
      <c r="B20" s="126" t="s">
        <v>108</v>
      </c>
      <c r="C20" s="211">
        <v>42121</v>
      </c>
      <c r="D20" s="212">
        <v>0</v>
      </c>
      <c r="E20" s="142">
        <v>70</v>
      </c>
      <c r="F20" s="213">
        <f>(E20-D20)</f>
        <v>70</v>
      </c>
    </row>
    <row r="21" spans="1:7" ht="19.5" thickBot="1">
      <c r="B21" s="1"/>
      <c r="C21" s="1"/>
      <c r="D21" s="1"/>
      <c r="E21" s="1"/>
      <c r="F21" s="1"/>
    </row>
    <row r="22" spans="1:7" ht="20.25" thickBot="1">
      <c r="A22" s="172" t="s">
        <v>68</v>
      </c>
      <c r="B22" s="173"/>
      <c r="C22" s="173"/>
      <c r="D22" s="173"/>
      <c r="E22" s="173"/>
      <c r="F22" s="174"/>
      <c r="G22" s="76"/>
    </row>
    <row r="23" spans="1:7" ht="20.25" thickBot="1">
      <c r="A23" s="77" t="s">
        <v>0</v>
      </c>
      <c r="B23" s="78" t="s">
        <v>9</v>
      </c>
      <c r="C23" s="78" t="s">
        <v>21</v>
      </c>
      <c r="D23" s="79" t="s">
        <v>1</v>
      </c>
      <c r="E23" s="80" t="s">
        <v>4</v>
      </c>
      <c r="F23" s="80" t="s">
        <v>5</v>
      </c>
      <c r="G23" s="76"/>
    </row>
    <row r="24" spans="1:7" ht="20.25" thickBot="1">
      <c r="A24" s="54" t="s">
        <v>183</v>
      </c>
      <c r="B24" s="32" t="s">
        <v>78</v>
      </c>
      <c r="C24" s="33">
        <v>41885</v>
      </c>
      <c r="D24" s="57">
        <v>7</v>
      </c>
      <c r="E24" s="237">
        <v>56</v>
      </c>
      <c r="F24" s="118">
        <f t="shared" ref="F24:F25" si="0">(E24-D24)</f>
        <v>49</v>
      </c>
      <c r="G24" s="82" t="s">
        <v>26</v>
      </c>
    </row>
    <row r="25" spans="1:7" ht="20.25" thickBot="1">
      <c r="A25" s="54" t="s">
        <v>193</v>
      </c>
      <c r="B25" s="32" t="s">
        <v>53</v>
      </c>
      <c r="C25" s="33">
        <v>41712</v>
      </c>
      <c r="D25" s="57">
        <v>0</v>
      </c>
      <c r="E25" s="237">
        <v>68</v>
      </c>
      <c r="F25" s="118">
        <f t="shared" si="0"/>
        <v>68</v>
      </c>
      <c r="G25" s="83" t="s">
        <v>27</v>
      </c>
    </row>
  </sheetData>
  <sortState xmlns:xlrd2="http://schemas.microsoft.com/office/spreadsheetml/2017/richdata2" ref="A10:F20">
    <sortCondition ref="E10:E20"/>
  </sortState>
  <mergeCells count="8">
    <mergeCell ref="A6:F6"/>
    <mergeCell ref="A8:F8"/>
    <mergeCell ref="A22:F22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155" t="str">
        <f>JUV!A1</f>
        <v>EL VALLE DE TANDIL</v>
      </c>
      <c r="B1" s="155"/>
      <c r="C1" s="155"/>
      <c r="D1" s="155"/>
      <c r="E1" s="155"/>
      <c r="F1" s="155"/>
    </row>
    <row r="2" spans="1:16" ht="23.25">
      <c r="A2" s="159" t="str">
        <f>JUV!A2</f>
        <v>GOLF CLUB</v>
      </c>
      <c r="B2" s="159"/>
      <c r="C2" s="159"/>
      <c r="D2" s="159"/>
      <c r="E2" s="159"/>
      <c r="F2" s="159"/>
    </row>
    <row r="3" spans="1:16" ht="19.5">
      <c r="A3" s="156" t="s">
        <v>7</v>
      </c>
      <c r="B3" s="156"/>
      <c r="C3" s="156"/>
      <c r="D3" s="156"/>
      <c r="E3" s="156"/>
      <c r="F3" s="156"/>
    </row>
    <row r="4" spans="1:16" ht="26.25">
      <c r="A4" s="157" t="str">
        <f>ALBATROS!A4</f>
        <v>3° FECHA DEL RANKING</v>
      </c>
      <c r="B4" s="157"/>
      <c r="C4" s="157"/>
      <c r="D4" s="157"/>
      <c r="E4" s="157"/>
      <c r="F4" s="157"/>
    </row>
    <row r="5" spans="1:16" ht="19.5">
      <c r="A5" s="158" t="s">
        <v>14</v>
      </c>
      <c r="B5" s="158"/>
      <c r="C5" s="158"/>
      <c r="D5" s="158"/>
      <c r="E5" s="158"/>
      <c r="F5" s="158"/>
    </row>
    <row r="6" spans="1:16" ht="19.5">
      <c r="A6" s="151" t="str">
        <f>JUV!A6</f>
        <v>DOMINGO 05 DE MARZO DE 2023</v>
      </c>
      <c r="B6" s="151"/>
      <c r="C6" s="151"/>
      <c r="D6" s="151"/>
      <c r="E6" s="151"/>
      <c r="F6" s="151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69" t="s">
        <v>25</v>
      </c>
      <c r="B8" s="170"/>
      <c r="C8" s="170"/>
      <c r="D8" s="170"/>
      <c r="E8" s="170"/>
      <c r="F8" s="171"/>
    </row>
    <row r="9" spans="1:16" s="51" customFormat="1" ht="20.25" thickBot="1">
      <c r="A9" s="16" t="s">
        <v>0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54" t="s">
        <v>194</v>
      </c>
      <c r="B10" s="32" t="s">
        <v>78</v>
      </c>
      <c r="C10" s="33">
        <v>39780</v>
      </c>
      <c r="D10" s="57">
        <v>0</v>
      </c>
      <c r="E10" s="237">
        <v>68</v>
      </c>
      <c r="F10" s="118">
        <f t="shared" ref="F10:F11" si="0">(E10-D10)</f>
        <v>68</v>
      </c>
      <c r="G10" s="64" t="s">
        <v>26</v>
      </c>
      <c r="J10" s="51"/>
      <c r="K10" s="51"/>
      <c r="L10" s="51"/>
      <c r="M10" s="51"/>
    </row>
    <row r="11" spans="1:16" ht="19.5">
      <c r="A11" s="218" t="s">
        <v>195</v>
      </c>
      <c r="B11" s="32" t="s">
        <v>105</v>
      </c>
      <c r="C11" s="33">
        <v>39580</v>
      </c>
      <c r="D11" s="215" t="s">
        <v>10</v>
      </c>
      <c r="E11" s="208" t="s">
        <v>10</v>
      </c>
      <c r="F11" s="118" t="s">
        <v>10</v>
      </c>
      <c r="G11" s="22"/>
      <c r="J11" s="51"/>
      <c r="K11" s="51"/>
      <c r="L11" s="51"/>
      <c r="M11" s="51"/>
      <c r="N11" s="51"/>
      <c r="O11" s="51"/>
    </row>
    <row r="12" spans="1:16">
      <c r="F12" s="1"/>
    </row>
    <row r="13" spans="1:16">
      <c r="F13" s="1"/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</sheetData>
  <sortState xmlns:xlrd2="http://schemas.microsoft.com/office/spreadsheetml/2017/richdata2" ref="A10:F11">
    <sortCondition ref="E10:E11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155" t="str">
        <f>PROMOCIONALES!A1</f>
        <v>EL VALLE DE TANDIL</v>
      </c>
      <c r="B1" s="155"/>
      <c r="C1" s="155"/>
    </row>
    <row r="2" spans="1:4" ht="23.25">
      <c r="A2" s="159" t="str">
        <f>JUV!A2</f>
        <v>GOLF CLUB</v>
      </c>
      <c r="B2" s="159"/>
      <c r="C2" s="159"/>
    </row>
    <row r="3" spans="1:4">
      <c r="A3" s="175" t="s">
        <v>7</v>
      </c>
      <c r="B3" s="175"/>
      <c r="C3" s="175"/>
    </row>
    <row r="4" spans="1:4" ht="26.25">
      <c r="A4" s="157" t="str">
        <f>PROMOCIONALES!A4</f>
        <v>3° FECHA DEL RANKING</v>
      </c>
      <c r="B4" s="157"/>
      <c r="C4" s="157"/>
    </row>
    <row r="5" spans="1:4" ht="19.5">
      <c r="A5" s="158" t="s">
        <v>19</v>
      </c>
      <c r="B5" s="158"/>
      <c r="C5" s="158"/>
    </row>
    <row r="6" spans="1:4" ht="19.5">
      <c r="A6" s="151" t="str">
        <f>JUV!A6</f>
        <v>DOMINGO 05 DE MARZO DE 2023</v>
      </c>
      <c r="B6" s="151"/>
      <c r="C6" s="151"/>
    </row>
    <row r="7" spans="1:4" ht="20.25" thickBot="1">
      <c r="A7" s="6"/>
      <c r="B7" s="6"/>
      <c r="C7" s="6"/>
    </row>
    <row r="8" spans="1:4" ht="20.25" thickBot="1">
      <c r="A8" s="169" t="s">
        <v>13</v>
      </c>
      <c r="B8" s="170"/>
      <c r="C8" s="171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7"/>
    </row>
    <row r="10" spans="1:4" ht="20.25" thickBot="1">
      <c r="A10" s="34" t="s">
        <v>198</v>
      </c>
      <c r="B10" s="87" t="s">
        <v>99</v>
      </c>
      <c r="C10" s="88">
        <v>26</v>
      </c>
      <c r="D10" s="21" t="s">
        <v>20</v>
      </c>
    </row>
    <row r="11" spans="1:4" ht="20.25" thickBot="1">
      <c r="A11" s="34" t="s">
        <v>201</v>
      </c>
      <c r="B11" s="87" t="s">
        <v>202</v>
      </c>
      <c r="C11" s="88">
        <v>28</v>
      </c>
      <c r="D11" s="21" t="s">
        <v>20</v>
      </c>
    </row>
    <row r="12" spans="1:4" ht="20.25" thickBot="1">
      <c r="A12" s="34" t="s">
        <v>208</v>
      </c>
      <c r="B12" s="87" t="s">
        <v>108</v>
      </c>
      <c r="C12" s="88">
        <v>29</v>
      </c>
      <c r="D12" s="21" t="s">
        <v>20</v>
      </c>
    </row>
    <row r="13" spans="1:4" ht="20.25" thickBot="1">
      <c r="A13" s="34" t="s">
        <v>196</v>
      </c>
      <c r="B13" s="87" t="s">
        <v>78</v>
      </c>
      <c r="C13" s="88">
        <v>30</v>
      </c>
      <c r="D13" s="21" t="s">
        <v>20</v>
      </c>
    </row>
    <row r="14" spans="1:4" ht="20.25" thickBot="1">
      <c r="A14" s="34" t="s">
        <v>200</v>
      </c>
      <c r="B14" s="87" t="s">
        <v>108</v>
      </c>
      <c r="C14" s="88">
        <v>33</v>
      </c>
      <c r="D14" s="21" t="s">
        <v>20</v>
      </c>
    </row>
    <row r="15" spans="1:4" ht="20.25" thickBot="1">
      <c r="A15" s="34" t="s">
        <v>204</v>
      </c>
      <c r="B15" s="87" t="s">
        <v>80</v>
      </c>
      <c r="C15" s="88">
        <v>33</v>
      </c>
      <c r="D15" s="21" t="s">
        <v>20</v>
      </c>
    </row>
    <row r="16" spans="1:4" ht="20.25" thickBot="1">
      <c r="A16" s="34" t="s">
        <v>209</v>
      </c>
      <c r="B16" s="87" t="s">
        <v>108</v>
      </c>
      <c r="C16" s="88">
        <v>33</v>
      </c>
      <c r="D16" s="21" t="s">
        <v>20</v>
      </c>
    </row>
    <row r="17" spans="1:4" ht="20.25" thickBot="1">
      <c r="A17" s="34" t="s">
        <v>206</v>
      </c>
      <c r="B17" s="87" t="s">
        <v>53</v>
      </c>
      <c r="C17" s="88">
        <v>35</v>
      </c>
      <c r="D17" s="21" t="s">
        <v>20</v>
      </c>
    </row>
    <row r="18" spans="1:4" ht="20.25" thickBot="1">
      <c r="A18" s="34" t="s">
        <v>205</v>
      </c>
      <c r="B18" s="87" t="s">
        <v>105</v>
      </c>
      <c r="C18" s="88">
        <v>42</v>
      </c>
      <c r="D18" s="21" t="s">
        <v>20</v>
      </c>
    </row>
    <row r="19" spans="1:4" ht="20.25" thickBot="1">
      <c r="A19" s="34" t="s">
        <v>203</v>
      </c>
      <c r="B19" s="87" t="s">
        <v>202</v>
      </c>
      <c r="C19" s="88">
        <v>43</v>
      </c>
      <c r="D19" s="21" t="s">
        <v>20</v>
      </c>
    </row>
    <row r="20" spans="1:4" ht="20.25" thickBot="1">
      <c r="A20" s="207" t="s">
        <v>197</v>
      </c>
      <c r="B20" s="87" t="s">
        <v>78</v>
      </c>
      <c r="C20" s="219" t="s">
        <v>10</v>
      </c>
      <c r="D20" s="21" t="s">
        <v>20</v>
      </c>
    </row>
    <row r="21" spans="1:4" ht="20.25" thickBot="1">
      <c r="A21" s="193" t="s">
        <v>199</v>
      </c>
      <c r="B21" s="220" t="s">
        <v>108</v>
      </c>
      <c r="C21" s="221" t="s">
        <v>10</v>
      </c>
      <c r="D21" s="21" t="s">
        <v>20</v>
      </c>
    </row>
    <row r="22" spans="1:4">
      <c r="B22" s="1"/>
    </row>
    <row r="23" spans="1:4">
      <c r="B23" s="1"/>
    </row>
    <row r="24" spans="1:4" ht="19.5" thickBot="1"/>
    <row r="25" spans="1:4" ht="20.25" thickBot="1">
      <c r="A25" s="169" t="s">
        <v>60</v>
      </c>
      <c r="B25" s="170"/>
      <c r="C25" s="171"/>
    </row>
    <row r="26" spans="1:4" ht="20.25" thickBot="1">
      <c r="A26" s="4" t="s">
        <v>0</v>
      </c>
      <c r="B26" s="4" t="s">
        <v>9</v>
      </c>
      <c r="C26" s="4" t="s">
        <v>8</v>
      </c>
      <c r="D26" s="122"/>
    </row>
    <row r="27" spans="1:4" ht="20.25" thickBot="1">
      <c r="A27" s="34" t="s">
        <v>211</v>
      </c>
      <c r="B27" s="87" t="s">
        <v>78</v>
      </c>
      <c r="C27" s="88">
        <v>50</v>
      </c>
      <c r="D27" s="21" t="s">
        <v>20</v>
      </c>
    </row>
    <row r="28" spans="1:4" ht="20.25" thickBot="1">
      <c r="A28" s="34" t="s">
        <v>215</v>
      </c>
      <c r="B28" s="87" t="s">
        <v>78</v>
      </c>
      <c r="C28" s="88">
        <v>50</v>
      </c>
      <c r="D28" s="21" t="s">
        <v>20</v>
      </c>
    </row>
    <row r="29" spans="1:4" ht="20.25" thickBot="1">
      <c r="A29" s="207" t="s">
        <v>210</v>
      </c>
      <c r="B29" s="87" t="s">
        <v>78</v>
      </c>
      <c r="C29" s="219" t="s">
        <v>10</v>
      </c>
      <c r="D29" s="21" t="s">
        <v>20</v>
      </c>
    </row>
    <row r="30" spans="1:4" ht="20.25" thickBot="1">
      <c r="A30" s="207" t="s">
        <v>212</v>
      </c>
      <c r="B30" s="87" t="s">
        <v>78</v>
      </c>
      <c r="C30" s="219" t="s">
        <v>10</v>
      </c>
      <c r="D30" s="21" t="s">
        <v>20</v>
      </c>
    </row>
    <row r="31" spans="1:4" ht="20.25" thickBot="1">
      <c r="A31" s="207" t="s">
        <v>213</v>
      </c>
      <c r="B31" s="87" t="s">
        <v>78</v>
      </c>
      <c r="C31" s="219" t="s">
        <v>10</v>
      </c>
      <c r="D31" s="21" t="s">
        <v>20</v>
      </c>
    </row>
    <row r="32" spans="1:4" ht="20.25" thickBot="1">
      <c r="A32" s="207" t="s">
        <v>214</v>
      </c>
      <c r="B32" s="87" t="s">
        <v>78</v>
      </c>
      <c r="C32" s="219" t="s">
        <v>10</v>
      </c>
      <c r="D32" s="21" t="s">
        <v>20</v>
      </c>
    </row>
    <row r="33" spans="1:4" ht="20.25" thickBot="1">
      <c r="A33" s="193" t="s">
        <v>216</v>
      </c>
      <c r="B33" s="220" t="s">
        <v>78</v>
      </c>
      <c r="C33" s="221" t="s">
        <v>10</v>
      </c>
      <c r="D33" s="21" t="s">
        <v>20</v>
      </c>
    </row>
  </sheetData>
  <sortState xmlns:xlrd2="http://schemas.microsoft.com/office/spreadsheetml/2017/richdata2" ref="A27:C33">
    <sortCondition ref="C27:C33"/>
  </sortState>
  <mergeCells count="8">
    <mergeCell ref="A25:C25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ENTREGA BONAERENSES ALB</vt:lpstr>
      <vt:lpstr>BONAERENSES CON HCP</vt:lpstr>
      <vt:lpstr>HORARIO</vt:lpstr>
      <vt:lpstr>TODOS GROSS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2023-03-07T14:21:01Z</cp:lastPrinted>
  <dcterms:created xsi:type="dcterms:W3CDTF">2000-04-30T13:23:02Z</dcterms:created>
  <dcterms:modified xsi:type="dcterms:W3CDTF">2023-03-07T14:21:20Z</dcterms:modified>
</cp:coreProperties>
</file>